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0" windowWidth="15480" windowHeight="8415" activeTab="3"/>
  </bookViews>
  <sheets>
    <sheet name="T.C. PAGO 5%" sheetId="1" r:id="rId1"/>
    <sheet name="T.C. PAGO 10%" sheetId="2" r:id="rId2"/>
    <sheet name="T.C. 10% CONSTANTE" sheetId="4" r:id="rId3"/>
    <sheet name="REESTRUCTURA" sheetId="3" r:id="rId4"/>
    <sheet name="RETIRO-$" sheetId="5" r:id="rId5"/>
    <sheet name="AHORRO" sheetId="7" r:id="rId6"/>
  </sheets>
  <calcPr calcId="125725"/>
</workbook>
</file>

<file path=xl/calcChain.xml><?xml version="1.0" encoding="utf-8"?>
<calcChain xmlns="http://schemas.openxmlformats.org/spreadsheetml/2006/main">
  <c r="H7" i="7"/>
  <c r="D9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D202"/>
  <c r="D203"/>
  <c r="D204"/>
  <c r="D205"/>
  <c r="D206"/>
  <c r="D207"/>
  <c r="D208"/>
  <c r="D209"/>
  <c r="D210"/>
  <c r="D211"/>
  <c r="D212"/>
  <c r="D213"/>
  <c r="D214"/>
  <c r="D215"/>
  <c r="D32"/>
  <c r="D39"/>
  <c r="B23"/>
  <c r="B22"/>
  <c r="B21"/>
  <c r="B20"/>
  <c r="C16"/>
  <c r="S8"/>
  <c r="B31" i="5"/>
  <c r="B30"/>
  <c r="B29"/>
  <c r="B28"/>
  <c r="B27"/>
  <c r="B26"/>
  <c r="B25"/>
  <c r="B24"/>
  <c r="D48"/>
  <c r="D46"/>
  <c r="D43"/>
  <c r="D44"/>
  <c r="D41"/>
  <c r="D47"/>
  <c r="D213"/>
  <c r="D214"/>
  <c r="D215"/>
  <c r="D216"/>
  <c r="D217"/>
  <c r="D218"/>
  <c r="D219"/>
  <c r="D220"/>
  <c r="D221"/>
  <c r="D222"/>
  <c r="D223"/>
  <c r="D224"/>
  <c r="D211"/>
  <c r="D212"/>
  <c r="H9"/>
  <c r="J9" s="1"/>
  <c r="C22"/>
  <c r="C12"/>
  <c r="D13" s="1"/>
  <c r="H249" i="3"/>
  <c r="H248"/>
  <c r="H234"/>
  <c r="H235"/>
  <c r="H236"/>
  <c r="H237"/>
  <c r="H238"/>
  <c r="H239"/>
  <c r="H240"/>
  <c r="H241"/>
  <c r="H242"/>
  <c r="H243"/>
  <c r="H244"/>
  <c r="H245"/>
  <c r="H246"/>
  <c r="H247"/>
  <c r="H224"/>
  <c r="H225"/>
  <c r="H226"/>
  <c r="H227"/>
  <c r="H228"/>
  <c r="H229"/>
  <c r="H230"/>
  <c r="H231"/>
  <c r="H232"/>
  <c r="H233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U392"/>
  <c r="T392"/>
  <c r="S392"/>
  <c r="R392"/>
  <c r="Q392"/>
  <c r="U391"/>
  <c r="T391"/>
  <c r="S391"/>
  <c r="R391"/>
  <c r="Q391"/>
  <c r="U390"/>
  <c r="T390"/>
  <c r="S390"/>
  <c r="R390"/>
  <c r="Q390"/>
  <c r="U389"/>
  <c r="T389"/>
  <c r="S389"/>
  <c r="R389"/>
  <c r="Q389"/>
  <c r="U388"/>
  <c r="T388"/>
  <c r="S388"/>
  <c r="R388"/>
  <c r="Q388"/>
  <c r="U387"/>
  <c r="T387"/>
  <c r="S387"/>
  <c r="R387"/>
  <c r="Q387"/>
  <c r="U386"/>
  <c r="T386"/>
  <c r="S386"/>
  <c r="R386"/>
  <c r="Q386"/>
  <c r="U385"/>
  <c r="T385"/>
  <c r="S385"/>
  <c r="R385"/>
  <c r="Q385"/>
  <c r="U384"/>
  <c r="T384"/>
  <c r="S384"/>
  <c r="R384"/>
  <c r="Q384"/>
  <c r="U383"/>
  <c r="T383"/>
  <c r="S383"/>
  <c r="R383"/>
  <c r="Q383"/>
  <c r="U382"/>
  <c r="T382"/>
  <c r="S382"/>
  <c r="R382"/>
  <c r="Q382"/>
  <c r="U381"/>
  <c r="T381"/>
  <c r="S381"/>
  <c r="R381"/>
  <c r="Q381"/>
  <c r="U380"/>
  <c r="T380"/>
  <c r="S380"/>
  <c r="R380"/>
  <c r="Q380"/>
  <c r="U379"/>
  <c r="T379"/>
  <c r="S379"/>
  <c r="R379"/>
  <c r="Q379"/>
  <c r="U378"/>
  <c r="T378"/>
  <c r="S378"/>
  <c r="R378"/>
  <c r="Q378"/>
  <c r="U377"/>
  <c r="T377"/>
  <c r="S377"/>
  <c r="R377"/>
  <c r="Q377"/>
  <c r="U376"/>
  <c r="T376"/>
  <c r="S376"/>
  <c r="R376"/>
  <c r="Q376"/>
  <c r="U375"/>
  <c r="T375"/>
  <c r="S375"/>
  <c r="R375"/>
  <c r="Q375"/>
  <c r="U374"/>
  <c r="T374"/>
  <c r="S374"/>
  <c r="R374"/>
  <c r="Q374"/>
  <c r="U373"/>
  <c r="T373"/>
  <c r="S373"/>
  <c r="R373"/>
  <c r="Q373"/>
  <c r="U372"/>
  <c r="T372"/>
  <c r="S372"/>
  <c r="R372"/>
  <c r="Q372"/>
  <c r="U371"/>
  <c r="T371"/>
  <c r="S371"/>
  <c r="R371"/>
  <c r="Q371"/>
  <c r="U370"/>
  <c r="T370"/>
  <c r="S370"/>
  <c r="R370"/>
  <c r="Q370"/>
  <c r="U369"/>
  <c r="T369"/>
  <c r="S369"/>
  <c r="R369"/>
  <c r="Q369"/>
  <c r="U368"/>
  <c r="T368"/>
  <c r="S368"/>
  <c r="R368"/>
  <c r="Q368"/>
  <c r="U367"/>
  <c r="T367"/>
  <c r="S367"/>
  <c r="R367"/>
  <c r="Q367"/>
  <c r="U366"/>
  <c r="T366"/>
  <c r="S366"/>
  <c r="R366"/>
  <c r="Q366"/>
  <c r="U365"/>
  <c r="T365"/>
  <c r="S365"/>
  <c r="R365"/>
  <c r="Q365"/>
  <c r="U364"/>
  <c r="T364"/>
  <c r="S364"/>
  <c r="R364"/>
  <c r="Q364"/>
  <c r="U363"/>
  <c r="T363"/>
  <c r="S363"/>
  <c r="R363"/>
  <c r="Q363"/>
  <c r="U362"/>
  <c r="T362"/>
  <c r="S362"/>
  <c r="R362"/>
  <c r="Q362"/>
  <c r="U361"/>
  <c r="T361"/>
  <c r="S361"/>
  <c r="R361"/>
  <c r="Q361"/>
  <c r="U360"/>
  <c r="T360"/>
  <c r="S360"/>
  <c r="R360"/>
  <c r="Q360"/>
  <c r="U359"/>
  <c r="T359"/>
  <c r="S359"/>
  <c r="R359"/>
  <c r="Q359"/>
  <c r="U358"/>
  <c r="T358"/>
  <c r="S358"/>
  <c r="R358"/>
  <c r="Q358"/>
  <c r="U357"/>
  <c r="T357"/>
  <c r="S357"/>
  <c r="R357"/>
  <c r="Q357"/>
  <c r="U356"/>
  <c r="T356"/>
  <c r="S356"/>
  <c r="R356"/>
  <c r="Q356"/>
  <c r="U355"/>
  <c r="T355"/>
  <c r="S355"/>
  <c r="R355"/>
  <c r="Q355"/>
  <c r="U354"/>
  <c r="T354"/>
  <c r="S354"/>
  <c r="R354"/>
  <c r="Q354"/>
  <c r="U353"/>
  <c r="T353"/>
  <c r="S353"/>
  <c r="R353"/>
  <c r="Q353"/>
  <c r="U352"/>
  <c r="T352"/>
  <c r="S352"/>
  <c r="R352"/>
  <c r="Q352"/>
  <c r="U351"/>
  <c r="T351"/>
  <c r="S351"/>
  <c r="R351"/>
  <c r="Q351"/>
  <c r="U350"/>
  <c r="T350"/>
  <c r="S350"/>
  <c r="R350"/>
  <c r="Q350"/>
  <c r="U349"/>
  <c r="T349"/>
  <c r="S349"/>
  <c r="R349"/>
  <c r="Q349"/>
  <c r="U348"/>
  <c r="T348"/>
  <c r="S348"/>
  <c r="R348"/>
  <c r="Q348"/>
  <c r="U347"/>
  <c r="T347"/>
  <c r="S347"/>
  <c r="R347"/>
  <c r="Q347"/>
  <c r="U346"/>
  <c r="T346"/>
  <c r="S346"/>
  <c r="R346"/>
  <c r="Q346"/>
  <c r="U345"/>
  <c r="T345"/>
  <c r="S345"/>
  <c r="R345"/>
  <c r="Q345"/>
  <c r="U344"/>
  <c r="T344"/>
  <c r="S344"/>
  <c r="R344"/>
  <c r="Q344"/>
  <c r="U343"/>
  <c r="T343"/>
  <c r="S343"/>
  <c r="R343"/>
  <c r="Q343"/>
  <c r="U342"/>
  <c r="T342"/>
  <c r="S342"/>
  <c r="R342"/>
  <c r="Q342"/>
  <c r="U341"/>
  <c r="T341"/>
  <c r="S341"/>
  <c r="R341"/>
  <c r="Q341"/>
  <c r="U340"/>
  <c r="T340"/>
  <c r="S340"/>
  <c r="R340"/>
  <c r="Q340"/>
  <c r="U339"/>
  <c r="T339"/>
  <c r="S339"/>
  <c r="R339"/>
  <c r="Q339"/>
  <c r="U338"/>
  <c r="T338"/>
  <c r="S338"/>
  <c r="R338"/>
  <c r="Q338"/>
  <c r="U337"/>
  <c r="T337"/>
  <c r="S337"/>
  <c r="R337"/>
  <c r="Q337"/>
  <c r="U336"/>
  <c r="T336"/>
  <c r="S336"/>
  <c r="R336"/>
  <c r="Q336"/>
  <c r="U335"/>
  <c r="T335"/>
  <c r="S335"/>
  <c r="R335"/>
  <c r="Q335"/>
  <c r="U334"/>
  <c r="T334"/>
  <c r="S334"/>
  <c r="R334"/>
  <c r="Q334"/>
  <c r="U333"/>
  <c r="T333"/>
  <c r="S333"/>
  <c r="R333"/>
  <c r="Q333"/>
  <c r="U332"/>
  <c r="T332"/>
  <c r="S332"/>
  <c r="R332"/>
  <c r="Q332"/>
  <c r="U331"/>
  <c r="T331"/>
  <c r="S331"/>
  <c r="R331"/>
  <c r="Q331"/>
  <c r="U330"/>
  <c r="T330"/>
  <c r="S330"/>
  <c r="R330"/>
  <c r="Q330"/>
  <c r="U329"/>
  <c r="T329"/>
  <c r="S329"/>
  <c r="R329"/>
  <c r="Q329"/>
  <c r="U328"/>
  <c r="T328"/>
  <c r="S328"/>
  <c r="R328"/>
  <c r="Q328"/>
  <c r="U327"/>
  <c r="T327"/>
  <c r="S327"/>
  <c r="R327"/>
  <c r="Q327"/>
  <c r="U326"/>
  <c r="T326"/>
  <c r="S326"/>
  <c r="R326"/>
  <c r="Q326"/>
  <c r="U325"/>
  <c r="T325"/>
  <c r="S325"/>
  <c r="R325"/>
  <c r="Q325"/>
  <c r="U324"/>
  <c r="T324"/>
  <c r="S324"/>
  <c r="R324"/>
  <c r="Q324"/>
  <c r="U323"/>
  <c r="T323"/>
  <c r="S323"/>
  <c r="R323"/>
  <c r="Q323"/>
  <c r="U322"/>
  <c r="T322"/>
  <c r="S322"/>
  <c r="R322"/>
  <c r="Q322"/>
  <c r="U321"/>
  <c r="T321"/>
  <c r="S321"/>
  <c r="R321"/>
  <c r="Q321"/>
  <c r="U320"/>
  <c r="T320"/>
  <c r="S320"/>
  <c r="R320"/>
  <c r="Q320"/>
  <c r="U319"/>
  <c r="T319"/>
  <c r="S319"/>
  <c r="R319"/>
  <c r="Q319"/>
  <c r="U318"/>
  <c r="T318"/>
  <c r="S318"/>
  <c r="R318"/>
  <c r="Q318"/>
  <c r="U317"/>
  <c r="T317"/>
  <c r="S317"/>
  <c r="R317"/>
  <c r="Q317"/>
  <c r="U316"/>
  <c r="T316"/>
  <c r="S316"/>
  <c r="R316"/>
  <c r="Q316"/>
  <c r="U315"/>
  <c r="T315"/>
  <c r="S315"/>
  <c r="R315"/>
  <c r="Q315"/>
  <c r="U314"/>
  <c r="T314"/>
  <c r="S314"/>
  <c r="R314"/>
  <c r="Q314"/>
  <c r="U313"/>
  <c r="T313"/>
  <c r="S313"/>
  <c r="R313"/>
  <c r="Q313"/>
  <c r="U312"/>
  <c r="T312"/>
  <c r="S312"/>
  <c r="R312"/>
  <c r="Q312"/>
  <c r="U311"/>
  <c r="T311"/>
  <c r="S311"/>
  <c r="R311"/>
  <c r="Q311"/>
  <c r="U310"/>
  <c r="T310"/>
  <c r="S310"/>
  <c r="R310"/>
  <c r="Q310"/>
  <c r="U309"/>
  <c r="T309"/>
  <c r="S309"/>
  <c r="R309"/>
  <c r="Q309"/>
  <c r="U308"/>
  <c r="T308"/>
  <c r="S308"/>
  <c r="R308"/>
  <c r="Q308"/>
  <c r="U307"/>
  <c r="T307"/>
  <c r="S307"/>
  <c r="R307"/>
  <c r="Q307"/>
  <c r="U306"/>
  <c r="T306"/>
  <c r="S306"/>
  <c r="R306"/>
  <c r="Q306"/>
  <c r="U305"/>
  <c r="T305"/>
  <c r="S305"/>
  <c r="R305"/>
  <c r="Q305"/>
  <c r="U304"/>
  <c r="T304"/>
  <c r="S304"/>
  <c r="R304"/>
  <c r="Q304"/>
  <c r="U303"/>
  <c r="T303"/>
  <c r="S303"/>
  <c r="R303"/>
  <c r="Q303"/>
  <c r="U302"/>
  <c r="T302"/>
  <c r="S302"/>
  <c r="R302"/>
  <c r="Q302"/>
  <c r="U301"/>
  <c r="T301"/>
  <c r="S301"/>
  <c r="R301"/>
  <c r="Q301"/>
  <c r="U300"/>
  <c r="T300"/>
  <c r="S300"/>
  <c r="R300"/>
  <c r="Q300"/>
  <c r="U299"/>
  <c r="T299"/>
  <c r="S299"/>
  <c r="R299"/>
  <c r="Q299"/>
  <c r="U298"/>
  <c r="T298"/>
  <c r="S298"/>
  <c r="R298"/>
  <c r="Q298"/>
  <c r="U297"/>
  <c r="T297"/>
  <c r="S297"/>
  <c r="R297"/>
  <c r="Q297"/>
  <c r="U296"/>
  <c r="T296"/>
  <c r="S296"/>
  <c r="R296"/>
  <c r="Q296"/>
  <c r="U295"/>
  <c r="T295"/>
  <c r="S295"/>
  <c r="R295"/>
  <c r="Q295"/>
  <c r="U294"/>
  <c r="T294"/>
  <c r="S294"/>
  <c r="R294"/>
  <c r="Q294"/>
  <c r="U293"/>
  <c r="T293"/>
  <c r="S293"/>
  <c r="R293"/>
  <c r="Q293"/>
  <c r="U292"/>
  <c r="T292"/>
  <c r="S292"/>
  <c r="R292"/>
  <c r="Q292"/>
  <c r="U291"/>
  <c r="T291"/>
  <c r="S291"/>
  <c r="R291"/>
  <c r="Q291"/>
  <c r="U290"/>
  <c r="T290"/>
  <c r="S290"/>
  <c r="R290"/>
  <c r="Q290"/>
  <c r="U289"/>
  <c r="T289"/>
  <c r="S289"/>
  <c r="R289"/>
  <c r="Q289"/>
  <c r="U288"/>
  <c r="T288"/>
  <c r="S288"/>
  <c r="R288"/>
  <c r="Q288"/>
  <c r="U287"/>
  <c r="T287"/>
  <c r="S287"/>
  <c r="R287"/>
  <c r="Q287"/>
  <c r="U286"/>
  <c r="T286"/>
  <c r="S286"/>
  <c r="R286"/>
  <c r="Q286"/>
  <c r="U285"/>
  <c r="T285"/>
  <c r="S285"/>
  <c r="R285"/>
  <c r="Q285"/>
  <c r="U284"/>
  <c r="T284"/>
  <c r="S284"/>
  <c r="R284"/>
  <c r="Q284"/>
  <c r="U283"/>
  <c r="T283"/>
  <c r="S283"/>
  <c r="R283"/>
  <c r="Q283"/>
  <c r="U282"/>
  <c r="T282"/>
  <c r="S282"/>
  <c r="R282"/>
  <c r="Q282"/>
  <c r="U281"/>
  <c r="T281"/>
  <c r="S281"/>
  <c r="R281"/>
  <c r="Q281"/>
  <c r="U280"/>
  <c r="T280"/>
  <c r="S280"/>
  <c r="R280"/>
  <c r="Q280"/>
  <c r="U279"/>
  <c r="T279"/>
  <c r="S279"/>
  <c r="R279"/>
  <c r="Q279"/>
  <c r="U278"/>
  <c r="T278"/>
  <c r="S278"/>
  <c r="R278"/>
  <c r="Q278"/>
  <c r="U277"/>
  <c r="T277"/>
  <c r="S277"/>
  <c r="R277"/>
  <c r="Q277"/>
  <c r="U276"/>
  <c r="T276"/>
  <c r="S276"/>
  <c r="R276"/>
  <c r="Q276"/>
  <c r="U275"/>
  <c r="T275"/>
  <c r="S275"/>
  <c r="R275"/>
  <c r="Q275"/>
  <c r="U274"/>
  <c r="T274"/>
  <c r="S274"/>
  <c r="R274"/>
  <c r="Q274"/>
  <c r="U273"/>
  <c r="T273"/>
  <c r="S273"/>
  <c r="R273"/>
  <c r="Q273"/>
  <c r="U272"/>
  <c r="T272"/>
  <c r="S272"/>
  <c r="R272"/>
  <c r="Q272"/>
  <c r="U271"/>
  <c r="T271"/>
  <c r="S271"/>
  <c r="R271"/>
  <c r="Q271"/>
  <c r="U270"/>
  <c r="T270"/>
  <c r="S270"/>
  <c r="R270"/>
  <c r="Q270"/>
  <c r="U269"/>
  <c r="T269"/>
  <c r="S269"/>
  <c r="R269"/>
  <c r="Q269"/>
  <c r="U268"/>
  <c r="T268"/>
  <c r="S268"/>
  <c r="R268"/>
  <c r="Q268"/>
  <c r="U267"/>
  <c r="T267"/>
  <c r="S267"/>
  <c r="R267"/>
  <c r="Q267"/>
  <c r="U266"/>
  <c r="T266"/>
  <c r="S266"/>
  <c r="R266"/>
  <c r="Q266"/>
  <c r="U265"/>
  <c r="T265"/>
  <c r="S265"/>
  <c r="R265"/>
  <c r="Q265"/>
  <c r="U264"/>
  <c r="T264"/>
  <c r="S264"/>
  <c r="R264"/>
  <c r="Q264"/>
  <c r="U263"/>
  <c r="T263"/>
  <c r="S263"/>
  <c r="R263"/>
  <c r="Q263"/>
  <c r="U262"/>
  <c r="T262"/>
  <c r="S262"/>
  <c r="R262"/>
  <c r="Q262"/>
  <c r="U261"/>
  <c r="T261"/>
  <c r="S261"/>
  <c r="R261"/>
  <c r="Q261"/>
  <c r="U260"/>
  <c r="T260"/>
  <c r="S260"/>
  <c r="R260"/>
  <c r="Q260"/>
  <c r="U259"/>
  <c r="T259"/>
  <c r="S259"/>
  <c r="R259"/>
  <c r="Q259"/>
  <c r="U258"/>
  <c r="T258"/>
  <c r="S258"/>
  <c r="R258"/>
  <c r="Q258"/>
  <c r="U257"/>
  <c r="T257"/>
  <c r="S257"/>
  <c r="R257"/>
  <c r="Q257"/>
  <c r="U256"/>
  <c r="T256"/>
  <c r="S256"/>
  <c r="R256"/>
  <c r="Q256"/>
  <c r="U255"/>
  <c r="T255"/>
  <c r="S255"/>
  <c r="R255"/>
  <c r="Q255"/>
  <c r="U254"/>
  <c r="T254"/>
  <c r="S254"/>
  <c r="R254"/>
  <c r="Q254"/>
  <c r="U253"/>
  <c r="T253"/>
  <c r="S253"/>
  <c r="R253"/>
  <c r="Q253"/>
  <c r="U252"/>
  <c r="T252"/>
  <c r="S252"/>
  <c r="R252"/>
  <c r="Q252"/>
  <c r="U251"/>
  <c r="T251"/>
  <c r="S251"/>
  <c r="R251"/>
  <c r="Q251"/>
  <c r="U250"/>
  <c r="T250"/>
  <c r="S250"/>
  <c r="R250"/>
  <c r="Q250"/>
  <c r="D10"/>
  <c r="I9"/>
  <c r="Q9" s="1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C21" i="4"/>
  <c r="C12"/>
  <c r="G8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10" i="2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G9"/>
  <c r="F9"/>
  <c r="G9" i="1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C14" i="3"/>
  <c r="J249" s="1"/>
  <c r="J8" i="4"/>
  <c r="P8" s="1"/>
  <c r="H8"/>
  <c r="O8"/>
  <c r="N8"/>
  <c r="H9" i="2"/>
  <c r="O9"/>
  <c r="O9" i="1"/>
  <c r="I8" i="4"/>
  <c r="G9" s="1"/>
  <c r="Q8"/>
  <c r="R8" s="1"/>
  <c r="J9"/>
  <c r="J10" s="1"/>
  <c r="J11" s="1"/>
  <c r="N9" i="2"/>
  <c r="J9"/>
  <c r="I9" s="1"/>
  <c r="G10" s="1"/>
  <c r="N9" i="1"/>
  <c r="D42" i="5"/>
  <c r="D45"/>
  <c r="J24" i="3"/>
  <c r="H9" i="1"/>
  <c r="J9"/>
  <c r="Q9" s="1"/>
  <c r="H10" i="5"/>
  <c r="I10" s="1"/>
  <c r="J10" s="1"/>
  <c r="H11" s="1"/>
  <c r="J219" i="3"/>
  <c r="K9"/>
  <c r="S9" s="1"/>
  <c r="J137"/>
  <c r="J39"/>
  <c r="J218"/>
  <c r="J15"/>
  <c r="J61"/>
  <c r="J27"/>
  <c r="J29" i="7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348"/>
  <c r="J349"/>
  <c r="J350"/>
  <c r="J351"/>
  <c r="J352"/>
  <c r="J353"/>
  <c r="J354"/>
  <c r="J355"/>
  <c r="J356"/>
  <c r="J357"/>
  <c r="J358"/>
  <c r="J359"/>
  <c r="J360"/>
  <c r="J361"/>
  <c r="J362"/>
  <c r="J363"/>
  <c r="J364"/>
  <c r="J365"/>
  <c r="J366"/>
  <c r="J367"/>
  <c r="J368"/>
  <c r="J369"/>
  <c r="J370"/>
  <c r="J371"/>
  <c r="J372"/>
  <c r="J373"/>
  <c r="J374"/>
  <c r="J375"/>
  <c r="J376"/>
  <c r="J377"/>
  <c r="J378"/>
  <c r="J379"/>
  <c r="J380"/>
  <c r="J381"/>
  <c r="J382"/>
  <c r="J383"/>
  <c r="J384"/>
  <c r="J385"/>
  <c r="J386"/>
  <c r="J387"/>
  <c r="J388"/>
  <c r="J389"/>
  <c r="J390"/>
  <c r="J391"/>
  <c r="J392"/>
  <c r="M9"/>
  <c r="J9"/>
  <c r="H9"/>
  <c r="J11"/>
  <c r="H11"/>
  <c r="M13" s="1"/>
  <c r="C32" s="1"/>
  <c r="E32" s="1"/>
  <c r="C20" s="1"/>
  <c r="J13"/>
  <c r="H13"/>
  <c r="M15" s="1"/>
  <c r="J15"/>
  <c r="H15"/>
  <c r="M17" s="1"/>
  <c r="J17"/>
  <c r="H17"/>
  <c r="M19" s="1"/>
  <c r="J19"/>
  <c r="H19"/>
  <c r="J21"/>
  <c r="H21"/>
  <c r="M23" s="1"/>
  <c r="C34" s="1"/>
  <c r="E34" s="1"/>
  <c r="C22" s="1"/>
  <c r="J23"/>
  <c r="H23"/>
  <c r="M25" s="1"/>
  <c r="J25"/>
  <c r="H25"/>
  <c r="M27" s="1"/>
  <c r="J27"/>
  <c r="J570"/>
  <c r="J569"/>
  <c r="J568"/>
  <c r="J567"/>
  <c r="J566"/>
  <c r="J565"/>
  <c r="J564"/>
  <c r="J563"/>
  <c r="J562"/>
  <c r="J561"/>
  <c r="J560"/>
  <c r="J559"/>
  <c r="J558"/>
  <c r="J557"/>
  <c r="J556"/>
  <c r="J555"/>
  <c r="J554"/>
  <c r="J553"/>
  <c r="J552"/>
  <c r="J551"/>
  <c r="J550"/>
  <c r="J549"/>
  <c r="J548"/>
  <c r="J547"/>
  <c r="J546"/>
  <c r="J545"/>
  <c r="J544"/>
  <c r="J543"/>
  <c r="J542"/>
  <c r="J541"/>
  <c r="J540"/>
  <c r="J539"/>
  <c r="J538"/>
  <c r="J537"/>
  <c r="J536"/>
  <c r="J535"/>
  <c r="J534"/>
  <c r="J533"/>
  <c r="J532"/>
  <c r="J531"/>
  <c r="J530"/>
  <c r="J529"/>
  <c r="J528"/>
  <c r="J527"/>
  <c r="J526"/>
  <c r="J525"/>
  <c r="J524"/>
  <c r="J523"/>
  <c r="J522"/>
  <c r="J521"/>
  <c r="J520"/>
  <c r="J519"/>
  <c r="J518"/>
  <c r="J517"/>
  <c r="J516"/>
  <c r="J515"/>
  <c r="J514"/>
  <c r="J513"/>
  <c r="J512"/>
  <c r="J511"/>
  <c r="J510"/>
  <c r="J509"/>
  <c r="J508"/>
  <c r="J507"/>
  <c r="J506"/>
  <c r="J505"/>
  <c r="J504"/>
  <c r="J503"/>
  <c r="J502"/>
  <c r="J501"/>
  <c r="J500"/>
  <c r="J499"/>
  <c r="J498"/>
  <c r="J497"/>
  <c r="J496"/>
  <c r="J495"/>
  <c r="J494"/>
  <c r="J493"/>
  <c r="J492"/>
  <c r="J491"/>
  <c r="J490"/>
  <c r="J489"/>
  <c r="J488"/>
  <c r="J487"/>
  <c r="J486"/>
  <c r="J485"/>
  <c r="J484"/>
  <c r="J483"/>
  <c r="J482"/>
  <c r="J481"/>
  <c r="J480"/>
  <c r="J479"/>
  <c r="J478"/>
  <c r="J477"/>
  <c r="J476"/>
  <c r="J475"/>
  <c r="J474"/>
  <c r="J473"/>
  <c r="J472"/>
  <c r="J471"/>
  <c r="J470"/>
  <c r="J469"/>
  <c r="J468"/>
  <c r="J467"/>
  <c r="J466"/>
  <c r="J465"/>
  <c r="J464"/>
  <c r="J463"/>
  <c r="J462"/>
  <c r="J461"/>
  <c r="J460"/>
  <c r="J459"/>
  <c r="J458"/>
  <c r="J457"/>
  <c r="J456"/>
  <c r="J455"/>
  <c r="J454"/>
  <c r="J453"/>
  <c r="J452"/>
  <c r="J451"/>
  <c r="J450"/>
  <c r="J449"/>
  <c r="J448"/>
  <c r="J447"/>
  <c r="J446"/>
  <c r="J445"/>
  <c r="J444"/>
  <c r="J443"/>
  <c r="J442"/>
  <c r="J441"/>
  <c r="J440"/>
  <c r="J439"/>
  <c r="J438"/>
  <c r="J437"/>
  <c r="J436"/>
  <c r="J435"/>
  <c r="J434"/>
  <c r="J433"/>
  <c r="J432"/>
  <c r="J431"/>
  <c r="J430"/>
  <c r="J429"/>
  <c r="J428"/>
  <c r="J427"/>
  <c r="J426"/>
  <c r="J425"/>
  <c r="J424"/>
  <c r="J423"/>
  <c r="J422"/>
  <c r="J421"/>
  <c r="J420"/>
  <c r="J419"/>
  <c r="J418"/>
  <c r="J417"/>
  <c r="J416"/>
  <c r="J415"/>
  <c r="J414"/>
  <c r="J413"/>
  <c r="J412"/>
  <c r="J411"/>
  <c r="J410"/>
  <c r="J409"/>
  <c r="J408"/>
  <c r="J407"/>
  <c r="J406"/>
  <c r="J405"/>
  <c r="J404"/>
  <c r="J403"/>
  <c r="J402"/>
  <c r="J401"/>
  <c r="J400"/>
  <c r="J399"/>
  <c r="J398"/>
  <c r="J397"/>
  <c r="J396"/>
  <c r="J395"/>
  <c r="J394"/>
  <c r="J393"/>
  <c r="H8"/>
  <c r="M10" s="1"/>
  <c r="J10"/>
  <c r="H10"/>
  <c r="M12" s="1"/>
  <c r="J12"/>
  <c r="H12"/>
  <c r="M14" s="1"/>
  <c r="J14"/>
  <c r="H14"/>
  <c r="M16" s="1"/>
  <c r="J16"/>
  <c r="H16"/>
  <c r="M18" s="1"/>
  <c r="C33" s="1"/>
  <c r="E33" s="1"/>
  <c r="C21" s="1"/>
  <c r="J18"/>
  <c r="H18"/>
  <c r="M20" s="1"/>
  <c r="J20"/>
  <c r="H20"/>
  <c r="M22" s="1"/>
  <c r="J22"/>
  <c r="H22"/>
  <c r="M24" s="1"/>
  <c r="J24"/>
  <c r="H24"/>
  <c r="M26" s="1"/>
  <c r="J26"/>
  <c r="H26"/>
  <c r="M28" s="1"/>
  <c r="C35" s="1"/>
  <c r="E35" s="1"/>
  <c r="C23" s="1"/>
  <c r="J28"/>
  <c r="E39"/>
  <c r="C24" s="1"/>
  <c r="D33"/>
  <c r="D34"/>
  <c r="D35"/>
  <c r="D36"/>
  <c r="D37"/>
  <c r="D38"/>
  <c r="L9" i="3"/>
  <c r="T9"/>
  <c r="L394" i="7"/>
  <c r="K394"/>
  <c r="L396"/>
  <c r="K396"/>
  <c r="L398"/>
  <c r="K398"/>
  <c r="L400"/>
  <c r="K400"/>
  <c r="L402"/>
  <c r="K402"/>
  <c r="L404"/>
  <c r="K404"/>
  <c r="L406"/>
  <c r="K406"/>
  <c r="L408"/>
  <c r="K408"/>
  <c r="L410"/>
  <c r="K410"/>
  <c r="L412"/>
  <c r="K412"/>
  <c r="L414"/>
  <c r="K414"/>
  <c r="L416"/>
  <c r="K416"/>
  <c r="L418"/>
  <c r="K418"/>
  <c r="L420"/>
  <c r="K420"/>
  <c r="L422"/>
  <c r="K422"/>
  <c r="L424"/>
  <c r="K424"/>
  <c r="L426"/>
  <c r="K426"/>
  <c r="L428"/>
  <c r="K428"/>
  <c r="L430"/>
  <c r="K430"/>
  <c r="L432"/>
  <c r="K432"/>
  <c r="L434"/>
  <c r="K434"/>
  <c r="L436"/>
  <c r="K436"/>
  <c r="L438"/>
  <c r="K438"/>
  <c r="L440"/>
  <c r="K440"/>
  <c r="L442"/>
  <c r="K442"/>
  <c r="L28"/>
  <c r="K28"/>
  <c r="L26"/>
  <c r="K26"/>
  <c r="L24"/>
  <c r="K24"/>
  <c r="L22"/>
  <c r="K22"/>
  <c r="L20"/>
  <c r="K20"/>
  <c r="L18"/>
  <c r="K18"/>
  <c r="L16"/>
  <c r="K16"/>
  <c r="L14"/>
  <c r="K14"/>
  <c r="L12"/>
  <c r="K12"/>
  <c r="L10"/>
  <c r="K10"/>
  <c r="L393"/>
  <c r="K393"/>
  <c r="L395"/>
  <c r="K395"/>
  <c r="L397"/>
  <c r="K397"/>
  <c r="L399"/>
  <c r="K399"/>
  <c r="L401"/>
  <c r="K401"/>
  <c r="L403"/>
  <c r="K403"/>
  <c r="L405"/>
  <c r="K405"/>
  <c r="L407"/>
  <c r="K407"/>
  <c r="L409"/>
  <c r="K409"/>
  <c r="L411"/>
  <c r="K411"/>
  <c r="L413"/>
  <c r="K413"/>
  <c r="L415"/>
  <c r="K415"/>
  <c r="L417"/>
  <c r="K417"/>
  <c r="L419"/>
  <c r="K419"/>
  <c r="L421"/>
  <c r="K421"/>
  <c r="L423"/>
  <c r="K423"/>
  <c r="L425"/>
  <c r="K425"/>
  <c r="L427"/>
  <c r="K427"/>
  <c r="L429"/>
  <c r="K429"/>
  <c r="L431"/>
  <c r="K431"/>
  <c r="L433"/>
  <c r="K433"/>
  <c r="L435"/>
  <c r="K435"/>
  <c r="L437"/>
  <c r="K437"/>
  <c r="L439"/>
  <c r="K439"/>
  <c r="L441"/>
  <c r="K441"/>
  <c r="L444"/>
  <c r="K444"/>
  <c r="L446"/>
  <c r="K446"/>
  <c r="L448"/>
  <c r="K448"/>
  <c r="L450"/>
  <c r="K450"/>
  <c r="L452"/>
  <c r="K452"/>
  <c r="L454"/>
  <c r="K454"/>
  <c r="L456"/>
  <c r="K456"/>
  <c r="L458"/>
  <c r="K458"/>
  <c r="L460"/>
  <c r="K460"/>
  <c r="L462"/>
  <c r="K462"/>
  <c r="L464"/>
  <c r="K464"/>
  <c r="L466"/>
  <c r="K466"/>
  <c r="L468"/>
  <c r="K468"/>
  <c r="L470"/>
  <c r="K470"/>
  <c r="L472"/>
  <c r="K472"/>
  <c r="L474"/>
  <c r="K474"/>
  <c r="L476"/>
  <c r="K476"/>
  <c r="L478"/>
  <c r="K478"/>
  <c r="L480"/>
  <c r="K480"/>
  <c r="L482"/>
  <c r="K482"/>
  <c r="L484"/>
  <c r="K484"/>
  <c r="L486"/>
  <c r="K486"/>
  <c r="L488"/>
  <c r="K488"/>
  <c r="L490"/>
  <c r="K490"/>
  <c r="L492"/>
  <c r="K492"/>
  <c r="L494"/>
  <c r="K494"/>
  <c r="L496"/>
  <c r="K496"/>
  <c r="L498"/>
  <c r="K498"/>
  <c r="L500"/>
  <c r="K500"/>
  <c r="L502"/>
  <c r="K502"/>
  <c r="L504"/>
  <c r="K504"/>
  <c r="L506"/>
  <c r="K506"/>
  <c r="L508"/>
  <c r="K508"/>
  <c r="L510"/>
  <c r="K510"/>
  <c r="L512"/>
  <c r="K512"/>
  <c r="L514"/>
  <c r="K514"/>
  <c r="L516"/>
  <c r="K516"/>
  <c r="L518"/>
  <c r="K518"/>
  <c r="L520"/>
  <c r="K520"/>
  <c r="L522"/>
  <c r="K522"/>
  <c r="L524"/>
  <c r="K524"/>
  <c r="L526"/>
  <c r="K526"/>
  <c r="L528"/>
  <c r="K528"/>
  <c r="L530"/>
  <c r="K530"/>
  <c r="L532"/>
  <c r="K532"/>
  <c r="L534"/>
  <c r="K534"/>
  <c r="L536"/>
  <c r="K536"/>
  <c r="L538"/>
  <c r="K538"/>
  <c r="L540"/>
  <c r="K540"/>
  <c r="L542"/>
  <c r="K542"/>
  <c r="L544"/>
  <c r="K544"/>
  <c r="L546"/>
  <c r="K546"/>
  <c r="L548"/>
  <c r="K548"/>
  <c r="L550"/>
  <c r="K550"/>
  <c r="L552"/>
  <c r="K552"/>
  <c r="L554"/>
  <c r="K554"/>
  <c r="L556"/>
  <c r="K556"/>
  <c r="L558"/>
  <c r="K558"/>
  <c r="L560"/>
  <c r="K560"/>
  <c r="L562"/>
  <c r="K562"/>
  <c r="L564"/>
  <c r="K564"/>
  <c r="L566"/>
  <c r="K566"/>
  <c r="L568"/>
  <c r="K568"/>
  <c r="L570"/>
  <c r="K570"/>
  <c r="L391"/>
  <c r="K391"/>
  <c r="L389"/>
  <c r="K389"/>
  <c r="L387"/>
  <c r="K387"/>
  <c r="L385"/>
  <c r="K385"/>
  <c r="L383"/>
  <c r="K383"/>
  <c r="L381"/>
  <c r="K381"/>
  <c r="L379"/>
  <c r="K379"/>
  <c r="L377"/>
  <c r="K377"/>
  <c r="L375"/>
  <c r="K375"/>
  <c r="L373"/>
  <c r="K373"/>
  <c r="L371"/>
  <c r="K371"/>
  <c r="L369"/>
  <c r="K369"/>
  <c r="L367"/>
  <c r="K367"/>
  <c r="L365"/>
  <c r="K365"/>
  <c r="L363"/>
  <c r="K363"/>
  <c r="L361"/>
  <c r="K361"/>
  <c r="L359"/>
  <c r="K359"/>
  <c r="L357"/>
  <c r="K357"/>
  <c r="L355"/>
  <c r="K355"/>
  <c r="L353"/>
  <c r="K353"/>
  <c r="L351"/>
  <c r="K351"/>
  <c r="L349"/>
  <c r="K349"/>
  <c r="L347"/>
  <c r="K347"/>
  <c r="L345"/>
  <c r="K345"/>
  <c r="L343"/>
  <c r="K343"/>
  <c r="L341"/>
  <c r="K341"/>
  <c r="L339"/>
  <c r="K339"/>
  <c r="L337"/>
  <c r="K337"/>
  <c r="L335"/>
  <c r="K335"/>
  <c r="L333"/>
  <c r="K333"/>
  <c r="L331"/>
  <c r="K331"/>
  <c r="L329"/>
  <c r="K329"/>
  <c r="L327"/>
  <c r="K327"/>
  <c r="L325"/>
  <c r="K325"/>
  <c r="L323"/>
  <c r="K323"/>
  <c r="L321"/>
  <c r="K321"/>
  <c r="L319"/>
  <c r="K319"/>
  <c r="L317"/>
  <c r="K317"/>
  <c r="L315"/>
  <c r="K315"/>
  <c r="L313"/>
  <c r="K313"/>
  <c r="L311"/>
  <c r="K311"/>
  <c r="L309"/>
  <c r="K309"/>
  <c r="L307"/>
  <c r="K307"/>
  <c r="L305"/>
  <c r="K305"/>
  <c r="L303"/>
  <c r="K303"/>
  <c r="L301"/>
  <c r="K301"/>
  <c r="L299"/>
  <c r="K299"/>
  <c r="L297"/>
  <c r="K297"/>
  <c r="L295"/>
  <c r="K295"/>
  <c r="L293"/>
  <c r="K293"/>
  <c r="L291"/>
  <c r="K291"/>
  <c r="L289"/>
  <c r="K289"/>
  <c r="L287"/>
  <c r="K287"/>
  <c r="L285"/>
  <c r="K285"/>
  <c r="L283"/>
  <c r="K283"/>
  <c r="L281"/>
  <c r="K281"/>
  <c r="L279"/>
  <c r="K279"/>
  <c r="L277"/>
  <c r="K277"/>
  <c r="L275"/>
  <c r="K275"/>
  <c r="L273"/>
  <c r="K273"/>
  <c r="L271"/>
  <c r="K271"/>
  <c r="L269"/>
  <c r="K269"/>
  <c r="L267"/>
  <c r="K267"/>
  <c r="L265"/>
  <c r="K265"/>
  <c r="L263"/>
  <c r="K263"/>
  <c r="L261"/>
  <c r="K261"/>
  <c r="L259"/>
  <c r="K259"/>
  <c r="L257"/>
  <c r="K257"/>
  <c r="L255"/>
  <c r="K255"/>
  <c r="L253"/>
  <c r="K253"/>
  <c r="L251"/>
  <c r="K251"/>
  <c r="L249"/>
  <c r="K249"/>
  <c r="L247"/>
  <c r="K247"/>
  <c r="L245"/>
  <c r="K245"/>
  <c r="L243"/>
  <c r="K243"/>
  <c r="L241"/>
  <c r="K241"/>
  <c r="L239"/>
  <c r="K239"/>
  <c r="L237"/>
  <c r="K237"/>
  <c r="L235"/>
  <c r="K235"/>
  <c r="L233"/>
  <c r="K233"/>
  <c r="L231"/>
  <c r="K231"/>
  <c r="L229"/>
  <c r="K229"/>
  <c r="L227"/>
  <c r="K227"/>
  <c r="L225"/>
  <c r="K225"/>
  <c r="L223"/>
  <c r="K223"/>
  <c r="L221"/>
  <c r="K221"/>
  <c r="L219"/>
  <c r="K219"/>
  <c r="L217"/>
  <c r="K217"/>
  <c r="L215"/>
  <c r="K215"/>
  <c r="L213"/>
  <c r="K213"/>
  <c r="L211"/>
  <c r="K211"/>
  <c r="L209"/>
  <c r="K209"/>
  <c r="L207"/>
  <c r="K207"/>
  <c r="L205"/>
  <c r="K205"/>
  <c r="L203"/>
  <c r="K203"/>
  <c r="L201"/>
  <c r="K201"/>
  <c r="L199"/>
  <c r="K199"/>
  <c r="L197"/>
  <c r="K197"/>
  <c r="L195"/>
  <c r="K195"/>
  <c r="L193"/>
  <c r="K193"/>
  <c r="L191"/>
  <c r="K191"/>
  <c r="L189"/>
  <c r="K189"/>
  <c r="L187"/>
  <c r="K187"/>
  <c r="L185"/>
  <c r="K185"/>
  <c r="L183"/>
  <c r="K183"/>
  <c r="L181"/>
  <c r="K181"/>
  <c r="L179"/>
  <c r="K179"/>
  <c r="L177"/>
  <c r="K177"/>
  <c r="L175"/>
  <c r="K175"/>
  <c r="L173"/>
  <c r="K173"/>
  <c r="L171"/>
  <c r="K171"/>
  <c r="L169"/>
  <c r="K169"/>
  <c r="L167"/>
  <c r="K167"/>
  <c r="L165"/>
  <c r="K165"/>
  <c r="L163"/>
  <c r="K163"/>
  <c r="L161"/>
  <c r="K161"/>
  <c r="L159"/>
  <c r="K159"/>
  <c r="L157"/>
  <c r="K157"/>
  <c r="L155"/>
  <c r="K155"/>
  <c r="L153"/>
  <c r="K153"/>
  <c r="L151"/>
  <c r="K151"/>
  <c r="L149"/>
  <c r="K149"/>
  <c r="L147"/>
  <c r="K147"/>
  <c r="L145"/>
  <c r="K145"/>
  <c r="L143"/>
  <c r="K143"/>
  <c r="L141"/>
  <c r="K141"/>
  <c r="L139"/>
  <c r="K139"/>
  <c r="L137"/>
  <c r="K137"/>
  <c r="L135"/>
  <c r="K135"/>
  <c r="L133"/>
  <c r="K133"/>
  <c r="L131"/>
  <c r="K131"/>
  <c r="L129"/>
  <c r="K129"/>
  <c r="L127"/>
  <c r="K127"/>
  <c r="L125"/>
  <c r="K125"/>
  <c r="L123"/>
  <c r="K123"/>
  <c r="L121"/>
  <c r="K121"/>
  <c r="L119"/>
  <c r="K119"/>
  <c r="L117"/>
  <c r="K117"/>
  <c r="L115"/>
  <c r="K115"/>
  <c r="L113"/>
  <c r="K113"/>
  <c r="L111"/>
  <c r="K111"/>
  <c r="L109"/>
  <c r="K109"/>
  <c r="L107"/>
  <c r="K107"/>
  <c r="L105"/>
  <c r="K105"/>
  <c r="L103"/>
  <c r="K103"/>
  <c r="L101"/>
  <c r="K101"/>
  <c r="L99"/>
  <c r="K99"/>
  <c r="L97"/>
  <c r="K97"/>
  <c r="L95"/>
  <c r="K95"/>
  <c r="L93"/>
  <c r="K93"/>
  <c r="L91"/>
  <c r="K91"/>
  <c r="L89"/>
  <c r="K89"/>
  <c r="L87"/>
  <c r="K87"/>
  <c r="L85"/>
  <c r="K85"/>
  <c r="L83"/>
  <c r="K83"/>
  <c r="L81"/>
  <c r="K81"/>
  <c r="L79"/>
  <c r="K79"/>
  <c r="L77"/>
  <c r="K77"/>
  <c r="L75"/>
  <c r="K75"/>
  <c r="L73"/>
  <c r="K73"/>
  <c r="L71"/>
  <c r="K71"/>
  <c r="L69"/>
  <c r="K69"/>
  <c r="L67"/>
  <c r="K67"/>
  <c r="L65"/>
  <c r="K65"/>
  <c r="L63"/>
  <c r="K63"/>
  <c r="L61"/>
  <c r="K61"/>
  <c r="L59"/>
  <c r="K59"/>
  <c r="L57"/>
  <c r="K57"/>
  <c r="L55"/>
  <c r="K55"/>
  <c r="L53"/>
  <c r="K53"/>
  <c r="L51"/>
  <c r="K51"/>
  <c r="L49"/>
  <c r="K49"/>
  <c r="L47"/>
  <c r="K47"/>
  <c r="L45"/>
  <c r="K45"/>
  <c r="L43"/>
  <c r="K43"/>
  <c r="L41"/>
  <c r="K41"/>
  <c r="L39"/>
  <c r="K39"/>
  <c r="L37"/>
  <c r="K37"/>
  <c r="L35"/>
  <c r="K35"/>
  <c r="L33"/>
  <c r="K33"/>
  <c r="L31"/>
  <c r="K31"/>
  <c r="L29"/>
  <c r="K29"/>
  <c r="L443"/>
  <c r="K443"/>
  <c r="L445"/>
  <c r="K445"/>
  <c r="L447"/>
  <c r="K447"/>
  <c r="L449"/>
  <c r="K449"/>
  <c r="L451"/>
  <c r="K451"/>
  <c r="L453"/>
  <c r="K453"/>
  <c r="L455"/>
  <c r="K455"/>
  <c r="L457"/>
  <c r="K457"/>
  <c r="L459"/>
  <c r="K459"/>
  <c r="L461"/>
  <c r="K461"/>
  <c r="L463"/>
  <c r="K463"/>
  <c r="L465"/>
  <c r="K465"/>
  <c r="L467"/>
  <c r="K467"/>
  <c r="L469"/>
  <c r="K469"/>
  <c r="L471"/>
  <c r="K471"/>
  <c r="L473"/>
  <c r="K473"/>
  <c r="L475"/>
  <c r="K475"/>
  <c r="L477"/>
  <c r="K477"/>
  <c r="L479"/>
  <c r="K479"/>
  <c r="L481"/>
  <c r="K481"/>
  <c r="L483"/>
  <c r="K483"/>
  <c r="L485"/>
  <c r="K485"/>
  <c r="L487"/>
  <c r="K487"/>
  <c r="L489"/>
  <c r="K489"/>
  <c r="L491"/>
  <c r="K491"/>
  <c r="L493"/>
  <c r="K493"/>
  <c r="L495"/>
  <c r="K495"/>
  <c r="L497"/>
  <c r="K497"/>
  <c r="L499"/>
  <c r="K499"/>
  <c r="L501"/>
  <c r="K501"/>
  <c r="L503"/>
  <c r="K503"/>
  <c r="L505"/>
  <c r="K505"/>
  <c r="L507"/>
  <c r="K507"/>
  <c r="L509"/>
  <c r="K509"/>
  <c r="L511"/>
  <c r="K511"/>
  <c r="L513"/>
  <c r="K513"/>
  <c r="L515"/>
  <c r="K515"/>
  <c r="L517"/>
  <c r="K517"/>
  <c r="L519"/>
  <c r="K519"/>
  <c r="L521"/>
  <c r="K521"/>
  <c r="L523"/>
  <c r="K523"/>
  <c r="L525"/>
  <c r="K525"/>
  <c r="L527"/>
  <c r="K527"/>
  <c r="L529"/>
  <c r="K529"/>
  <c r="L531"/>
  <c r="K531"/>
  <c r="L533"/>
  <c r="K533"/>
  <c r="L535"/>
  <c r="K535"/>
  <c r="L537"/>
  <c r="K537"/>
  <c r="L539"/>
  <c r="K539"/>
  <c r="L541"/>
  <c r="K541"/>
  <c r="L543"/>
  <c r="K543"/>
  <c r="L545"/>
  <c r="K545"/>
  <c r="L547"/>
  <c r="K547"/>
  <c r="L549"/>
  <c r="K549"/>
  <c r="L551"/>
  <c r="K551"/>
  <c r="L553"/>
  <c r="K553"/>
  <c r="L555"/>
  <c r="K555"/>
  <c r="L557"/>
  <c r="K557"/>
  <c r="L559"/>
  <c r="K559"/>
  <c r="L561"/>
  <c r="K561"/>
  <c r="L563"/>
  <c r="K563"/>
  <c r="L565"/>
  <c r="K565"/>
  <c r="L567"/>
  <c r="K567"/>
  <c r="L569"/>
  <c r="K569"/>
  <c r="L27"/>
  <c r="K27"/>
  <c r="L25"/>
  <c r="K25"/>
  <c r="L23"/>
  <c r="K23"/>
  <c r="L21"/>
  <c r="K21"/>
  <c r="L19"/>
  <c r="K19"/>
  <c r="L17"/>
  <c r="K17"/>
  <c r="L15"/>
  <c r="K15"/>
  <c r="L13"/>
  <c r="K13"/>
  <c r="L11"/>
  <c r="K11"/>
  <c r="L9"/>
  <c r="K9"/>
  <c r="L392"/>
  <c r="K392"/>
  <c r="L390"/>
  <c r="K390"/>
  <c r="L388"/>
  <c r="K388"/>
  <c r="L386"/>
  <c r="K386"/>
  <c r="L384"/>
  <c r="K384"/>
  <c r="L382"/>
  <c r="K382"/>
  <c r="L380"/>
  <c r="K380"/>
  <c r="L378"/>
  <c r="K378"/>
  <c r="L376"/>
  <c r="K376"/>
  <c r="L374"/>
  <c r="K374"/>
  <c r="L372"/>
  <c r="K372"/>
  <c r="L370"/>
  <c r="K370"/>
  <c r="L368"/>
  <c r="K368"/>
  <c r="L366"/>
  <c r="K366"/>
  <c r="L364"/>
  <c r="K364"/>
  <c r="L362"/>
  <c r="K362"/>
  <c r="L360"/>
  <c r="K360"/>
  <c r="L358"/>
  <c r="K358"/>
  <c r="L356"/>
  <c r="K356"/>
  <c r="L354"/>
  <c r="K354"/>
  <c r="L352"/>
  <c r="K352"/>
  <c r="L350"/>
  <c r="K350"/>
  <c r="L348"/>
  <c r="K348"/>
  <c r="L346"/>
  <c r="K346"/>
  <c r="L344"/>
  <c r="K344"/>
  <c r="L342"/>
  <c r="K342"/>
  <c r="L340"/>
  <c r="K340"/>
  <c r="L338"/>
  <c r="K338"/>
  <c r="L336"/>
  <c r="K336"/>
  <c r="L334"/>
  <c r="K334"/>
  <c r="L332"/>
  <c r="K332"/>
  <c r="L330"/>
  <c r="K330"/>
  <c r="L328"/>
  <c r="K328"/>
  <c r="L326"/>
  <c r="K326"/>
  <c r="L324"/>
  <c r="K324"/>
  <c r="L322"/>
  <c r="K322"/>
  <c r="L320"/>
  <c r="K320"/>
  <c r="L318"/>
  <c r="K318"/>
  <c r="L316"/>
  <c r="K316"/>
  <c r="L314"/>
  <c r="K314"/>
  <c r="L312"/>
  <c r="K312"/>
  <c r="L310"/>
  <c r="K310"/>
  <c r="L308"/>
  <c r="K308"/>
  <c r="L306"/>
  <c r="K306"/>
  <c r="L304"/>
  <c r="K304"/>
  <c r="L302"/>
  <c r="K302"/>
  <c r="L300"/>
  <c r="K300"/>
  <c r="L298"/>
  <c r="K298"/>
  <c r="L296"/>
  <c r="K296"/>
  <c r="L294"/>
  <c r="K294"/>
  <c r="L292"/>
  <c r="K292"/>
  <c r="L290"/>
  <c r="K290"/>
  <c r="L288"/>
  <c r="K288"/>
  <c r="L286"/>
  <c r="K286"/>
  <c r="L284"/>
  <c r="K284"/>
  <c r="L282"/>
  <c r="K282"/>
  <c r="L280"/>
  <c r="K280"/>
  <c r="L278"/>
  <c r="K278"/>
  <c r="L276"/>
  <c r="K276"/>
  <c r="L274"/>
  <c r="K274"/>
  <c r="L272"/>
  <c r="K272"/>
  <c r="L270"/>
  <c r="K270"/>
  <c r="L268"/>
  <c r="K268"/>
  <c r="L266"/>
  <c r="K266"/>
  <c r="L264"/>
  <c r="K264"/>
  <c r="L262"/>
  <c r="K262"/>
  <c r="L260"/>
  <c r="K260"/>
  <c r="L258"/>
  <c r="K258"/>
  <c r="L256"/>
  <c r="K256"/>
  <c r="L254"/>
  <c r="K254"/>
  <c r="L252"/>
  <c r="K252"/>
  <c r="L250"/>
  <c r="K250"/>
  <c r="L248"/>
  <c r="K248"/>
  <c r="L246"/>
  <c r="K246"/>
  <c r="L244"/>
  <c r="K244"/>
  <c r="L242"/>
  <c r="K242"/>
  <c r="L240"/>
  <c r="K240"/>
  <c r="L238"/>
  <c r="K238"/>
  <c r="L236"/>
  <c r="K236"/>
  <c r="L234"/>
  <c r="K234"/>
  <c r="L232"/>
  <c r="K232"/>
  <c r="L230"/>
  <c r="K230"/>
  <c r="L228"/>
  <c r="K228"/>
  <c r="L226"/>
  <c r="K226"/>
  <c r="L224"/>
  <c r="K224"/>
  <c r="L222"/>
  <c r="K222"/>
  <c r="L220"/>
  <c r="K220"/>
  <c r="L218"/>
  <c r="K218"/>
  <c r="L216"/>
  <c r="K216"/>
  <c r="L214"/>
  <c r="K214"/>
  <c r="L212"/>
  <c r="K212"/>
  <c r="L210"/>
  <c r="K210"/>
  <c r="L208"/>
  <c r="K208"/>
  <c r="L206"/>
  <c r="K206"/>
  <c r="L204"/>
  <c r="K204"/>
  <c r="L202"/>
  <c r="K202"/>
  <c r="L200"/>
  <c r="K200"/>
  <c r="L198"/>
  <c r="K198"/>
  <c r="L196"/>
  <c r="K196"/>
  <c r="L194"/>
  <c r="K194"/>
  <c r="L192"/>
  <c r="K192"/>
  <c r="L190"/>
  <c r="K190"/>
  <c r="L188"/>
  <c r="K188"/>
  <c r="L186"/>
  <c r="K186"/>
  <c r="L184"/>
  <c r="K184"/>
  <c r="L182"/>
  <c r="K182"/>
  <c r="L180"/>
  <c r="K180"/>
  <c r="L178"/>
  <c r="K178"/>
  <c r="L176"/>
  <c r="K176"/>
  <c r="L174"/>
  <c r="K174"/>
  <c r="L172"/>
  <c r="K172"/>
  <c r="L170"/>
  <c r="K170"/>
  <c r="L168"/>
  <c r="K168"/>
  <c r="L166"/>
  <c r="K166"/>
  <c r="L164"/>
  <c r="K164"/>
  <c r="L162"/>
  <c r="K162"/>
  <c r="L160"/>
  <c r="K160"/>
  <c r="L158"/>
  <c r="K158"/>
  <c r="L156"/>
  <c r="K156"/>
  <c r="L154"/>
  <c r="K154"/>
  <c r="L152"/>
  <c r="K152"/>
  <c r="L150"/>
  <c r="K150"/>
  <c r="L148"/>
  <c r="K148"/>
  <c r="L146"/>
  <c r="K146"/>
  <c r="L144"/>
  <c r="K144"/>
  <c r="L142"/>
  <c r="K142"/>
  <c r="L140"/>
  <c r="K140"/>
  <c r="L138"/>
  <c r="K138"/>
  <c r="L136"/>
  <c r="K136"/>
  <c r="L134"/>
  <c r="K134"/>
  <c r="L132"/>
  <c r="K132"/>
  <c r="L130"/>
  <c r="K130"/>
  <c r="L128"/>
  <c r="K128"/>
  <c r="L126"/>
  <c r="K126"/>
  <c r="L124"/>
  <c r="K124"/>
  <c r="L122"/>
  <c r="K122"/>
  <c r="L120"/>
  <c r="K120"/>
  <c r="L118"/>
  <c r="K118"/>
  <c r="L116"/>
  <c r="K116"/>
  <c r="L114"/>
  <c r="K114"/>
  <c r="L112"/>
  <c r="K112"/>
  <c r="L110"/>
  <c r="K110"/>
  <c r="L108"/>
  <c r="K108"/>
  <c r="L106"/>
  <c r="K106"/>
  <c r="L104"/>
  <c r="K104"/>
  <c r="L102"/>
  <c r="K102"/>
  <c r="L100"/>
  <c r="K100"/>
  <c r="L98"/>
  <c r="K98"/>
  <c r="L96"/>
  <c r="K96"/>
  <c r="L94"/>
  <c r="K94"/>
  <c r="L92"/>
  <c r="K92"/>
  <c r="L90"/>
  <c r="K90"/>
  <c r="L88"/>
  <c r="K88"/>
  <c r="L86"/>
  <c r="K86"/>
  <c r="L84"/>
  <c r="K84"/>
  <c r="L82"/>
  <c r="K82"/>
  <c r="L80"/>
  <c r="K80"/>
  <c r="L78"/>
  <c r="K78"/>
  <c r="L76"/>
  <c r="K76"/>
  <c r="L74"/>
  <c r="K74"/>
  <c r="L72"/>
  <c r="K72"/>
  <c r="L70"/>
  <c r="K70"/>
  <c r="L68"/>
  <c r="K68"/>
  <c r="L66"/>
  <c r="K66"/>
  <c r="L64"/>
  <c r="K64"/>
  <c r="L62"/>
  <c r="K62"/>
  <c r="L60"/>
  <c r="K60"/>
  <c r="L58"/>
  <c r="K58"/>
  <c r="L56"/>
  <c r="K56"/>
  <c r="L54"/>
  <c r="K54"/>
  <c r="L52"/>
  <c r="K52"/>
  <c r="L50"/>
  <c r="K50"/>
  <c r="L48"/>
  <c r="K48"/>
  <c r="L46"/>
  <c r="K46"/>
  <c r="L44"/>
  <c r="K44"/>
  <c r="L42"/>
  <c r="K42"/>
  <c r="L40"/>
  <c r="K40"/>
  <c r="L38"/>
  <c r="K38"/>
  <c r="L36"/>
  <c r="K36"/>
  <c r="L34"/>
  <c r="K34"/>
  <c r="L32"/>
  <c r="K32"/>
  <c r="L30"/>
  <c r="K30"/>
  <c r="M393"/>
  <c r="M397"/>
  <c r="M399"/>
  <c r="M403"/>
  <c r="M407"/>
  <c r="M411"/>
  <c r="M415"/>
  <c r="M417"/>
  <c r="M421"/>
  <c r="M425"/>
  <c r="M429"/>
  <c r="M433"/>
  <c r="M437"/>
  <c r="M443"/>
  <c r="M447"/>
  <c r="M451"/>
  <c r="M455"/>
  <c r="M459"/>
  <c r="M461"/>
  <c r="M465"/>
  <c r="M469"/>
  <c r="M473"/>
  <c r="M479"/>
  <c r="M483"/>
  <c r="M487"/>
  <c r="M491"/>
  <c r="M495"/>
  <c r="M501"/>
  <c r="M505"/>
  <c r="M509"/>
  <c r="M513"/>
  <c r="M517"/>
  <c r="M521"/>
  <c r="M525"/>
  <c r="M529"/>
  <c r="M533"/>
  <c r="M537"/>
  <c r="M539"/>
  <c r="M543"/>
  <c r="M547"/>
  <c r="M551"/>
  <c r="M555"/>
  <c r="M557"/>
  <c r="M561"/>
  <c r="M567"/>
  <c r="M11"/>
  <c r="M392"/>
  <c r="M388"/>
  <c r="M384"/>
  <c r="M382"/>
  <c r="M378"/>
  <c r="M374"/>
  <c r="M372"/>
  <c r="M368"/>
  <c r="M364"/>
  <c r="M362"/>
  <c r="M358"/>
  <c r="M354"/>
  <c r="M350"/>
  <c r="M346"/>
  <c r="M342"/>
  <c r="M338"/>
  <c r="M336"/>
  <c r="M332"/>
  <c r="M328"/>
  <c r="M322"/>
  <c r="M318"/>
  <c r="M314"/>
  <c r="M310"/>
  <c r="M306"/>
  <c r="M302"/>
  <c r="M298"/>
  <c r="M294"/>
  <c r="M290"/>
  <c r="M286"/>
  <c r="M284"/>
  <c r="M280"/>
  <c r="M274"/>
  <c r="M270"/>
  <c r="M266"/>
  <c r="M262"/>
  <c r="M258"/>
  <c r="M254"/>
  <c r="M250"/>
  <c r="M246"/>
  <c r="M242"/>
  <c r="M238"/>
  <c r="M234"/>
  <c r="M230"/>
  <c r="M226"/>
  <c r="M220"/>
  <c r="M212"/>
  <c r="M150"/>
  <c r="M394"/>
  <c r="M396"/>
  <c r="M398"/>
  <c r="M400"/>
  <c r="M402"/>
  <c r="M404"/>
  <c r="M406"/>
  <c r="M408"/>
  <c r="M410"/>
  <c r="M412"/>
  <c r="M414"/>
  <c r="M416"/>
  <c r="M418"/>
  <c r="M420"/>
  <c r="M422"/>
  <c r="M395"/>
  <c r="M401"/>
  <c r="M405"/>
  <c r="M409"/>
  <c r="M413"/>
  <c r="M419"/>
  <c r="M423"/>
  <c r="M427"/>
  <c r="M431"/>
  <c r="M435"/>
  <c r="M439"/>
  <c r="M441"/>
  <c r="M445"/>
  <c r="M449"/>
  <c r="M453"/>
  <c r="M457"/>
  <c r="M463"/>
  <c r="M467"/>
  <c r="M471"/>
  <c r="M475"/>
  <c r="M477"/>
  <c r="M481"/>
  <c r="M485"/>
  <c r="M489"/>
  <c r="M493"/>
  <c r="M497"/>
  <c r="M499"/>
  <c r="M503"/>
  <c r="M507"/>
  <c r="M511"/>
  <c r="M515"/>
  <c r="M519"/>
  <c r="M523"/>
  <c r="M527"/>
  <c r="M531"/>
  <c r="M535"/>
  <c r="M541"/>
  <c r="M545"/>
  <c r="M549"/>
  <c r="M553"/>
  <c r="M559"/>
  <c r="M563"/>
  <c r="M565"/>
  <c r="M569"/>
  <c r="M21"/>
  <c r="M390"/>
  <c r="M386"/>
  <c r="M380"/>
  <c r="M376"/>
  <c r="M370"/>
  <c r="M366"/>
  <c r="M360"/>
  <c r="M356"/>
  <c r="M352"/>
  <c r="M348"/>
  <c r="M344"/>
  <c r="M340"/>
  <c r="M334"/>
  <c r="M330"/>
  <c r="M326"/>
  <c r="M324"/>
  <c r="M320"/>
  <c r="M316"/>
  <c r="M312"/>
  <c r="M308"/>
  <c r="M304"/>
  <c r="M300"/>
  <c r="M296"/>
  <c r="M292"/>
  <c r="M288"/>
  <c r="M282"/>
  <c r="M278"/>
  <c r="M276"/>
  <c r="M272"/>
  <c r="M268"/>
  <c r="M264"/>
  <c r="M260"/>
  <c r="M256"/>
  <c r="M252"/>
  <c r="M248"/>
  <c r="M244"/>
  <c r="M240"/>
  <c r="M236"/>
  <c r="M232"/>
  <c r="M228"/>
  <c r="M224"/>
  <c r="M222"/>
  <c r="M218"/>
  <c r="M216"/>
  <c r="M214"/>
  <c r="M210"/>
  <c r="M208"/>
  <c r="M206"/>
  <c r="M204"/>
  <c r="M202"/>
  <c r="M200"/>
  <c r="M198"/>
  <c r="M196"/>
  <c r="M194"/>
  <c r="M192"/>
  <c r="M190"/>
  <c r="M188"/>
  <c r="M186"/>
  <c r="M184"/>
  <c r="M182"/>
  <c r="M180"/>
  <c r="M178"/>
  <c r="M176"/>
  <c r="M174"/>
  <c r="M172"/>
  <c r="M170"/>
  <c r="M168"/>
  <c r="M166"/>
  <c r="M164"/>
  <c r="M162"/>
  <c r="M160"/>
  <c r="M158"/>
  <c r="M156"/>
  <c r="M154"/>
  <c r="M152"/>
  <c r="M148"/>
  <c r="M146"/>
  <c r="M144"/>
  <c r="M142"/>
  <c r="M140"/>
  <c r="M138"/>
  <c r="M136"/>
  <c r="M134"/>
  <c r="M132"/>
  <c r="M130"/>
  <c r="M128"/>
  <c r="M126"/>
  <c r="M124"/>
  <c r="M122"/>
  <c r="M120"/>
  <c r="M118"/>
  <c r="M116"/>
  <c r="M114"/>
  <c r="M112"/>
  <c r="M110"/>
  <c r="M108"/>
  <c r="M106"/>
  <c r="M104"/>
  <c r="M102"/>
  <c r="M100"/>
  <c r="M98"/>
  <c r="M96"/>
  <c r="M94"/>
  <c r="M92"/>
  <c r="M90"/>
  <c r="M88"/>
  <c r="M86"/>
  <c r="M84"/>
  <c r="M82"/>
  <c r="M80"/>
  <c r="M78"/>
  <c r="M76"/>
  <c r="M74"/>
  <c r="M72"/>
  <c r="M70"/>
  <c r="M68"/>
  <c r="M66"/>
  <c r="M64"/>
  <c r="M62"/>
  <c r="M60"/>
  <c r="M58"/>
  <c r="M56"/>
  <c r="M54"/>
  <c r="M52"/>
  <c r="M50"/>
  <c r="M48"/>
  <c r="M46"/>
  <c r="M44"/>
  <c r="M42"/>
  <c r="M40"/>
  <c r="M38"/>
  <c r="M36"/>
  <c r="M34"/>
  <c r="M32"/>
  <c r="M30"/>
  <c r="M424"/>
  <c r="M426"/>
  <c r="M428"/>
  <c r="M430"/>
  <c r="M432"/>
  <c r="M434"/>
  <c r="M436"/>
  <c r="M438"/>
  <c r="M440"/>
  <c r="M442"/>
  <c r="M444"/>
  <c r="M446"/>
  <c r="M448"/>
  <c r="M450"/>
  <c r="M452"/>
  <c r="M454"/>
  <c r="M456"/>
  <c r="M458"/>
  <c r="M460"/>
  <c r="M462"/>
  <c r="M464"/>
  <c r="M466"/>
  <c r="M468"/>
  <c r="M470"/>
  <c r="M472"/>
  <c r="M474"/>
  <c r="M476"/>
  <c r="M478"/>
  <c r="M480"/>
  <c r="M482"/>
  <c r="M484"/>
  <c r="M486"/>
  <c r="M488"/>
  <c r="M490"/>
  <c r="M492"/>
  <c r="M494"/>
  <c r="M496"/>
  <c r="M498"/>
  <c r="M500"/>
  <c r="M502"/>
  <c r="M504"/>
  <c r="M506"/>
  <c r="M508"/>
  <c r="M510"/>
  <c r="M512"/>
  <c r="M514"/>
  <c r="M516"/>
  <c r="M518"/>
  <c r="M520"/>
  <c r="M522"/>
  <c r="M524"/>
  <c r="M526"/>
  <c r="M528"/>
  <c r="M530"/>
  <c r="M532"/>
  <c r="M534"/>
  <c r="M536"/>
  <c r="M538"/>
  <c r="M540"/>
  <c r="M542"/>
  <c r="M544"/>
  <c r="M546"/>
  <c r="M548"/>
  <c r="M550"/>
  <c r="M552"/>
  <c r="M554"/>
  <c r="M556"/>
  <c r="M558"/>
  <c r="M560"/>
  <c r="M562"/>
  <c r="M564"/>
  <c r="M566"/>
  <c r="M568"/>
  <c r="M570"/>
  <c r="M391"/>
  <c r="M389"/>
  <c r="M387"/>
  <c r="M385"/>
  <c r="M383"/>
  <c r="M381"/>
  <c r="M379"/>
  <c r="M377"/>
  <c r="M375"/>
  <c r="M373"/>
  <c r="M371"/>
  <c r="M369"/>
  <c r="M367"/>
  <c r="M365"/>
  <c r="M363"/>
  <c r="M361"/>
  <c r="M359"/>
  <c r="M357"/>
  <c r="M355"/>
  <c r="M353"/>
  <c r="M351"/>
  <c r="M349"/>
  <c r="M347"/>
  <c r="M345"/>
  <c r="M343"/>
  <c r="M341"/>
  <c r="M339"/>
  <c r="M337"/>
  <c r="M335"/>
  <c r="M333"/>
  <c r="M331"/>
  <c r="M329"/>
  <c r="M327"/>
  <c r="M325"/>
  <c r="M323"/>
  <c r="M321"/>
  <c r="M319"/>
  <c r="M317"/>
  <c r="M315"/>
  <c r="M313"/>
  <c r="M311"/>
  <c r="M309"/>
  <c r="M307"/>
  <c r="M305"/>
  <c r="M303"/>
  <c r="M301"/>
  <c r="M299"/>
  <c r="M297"/>
  <c r="M295"/>
  <c r="M293"/>
  <c r="M291"/>
  <c r="M289"/>
  <c r="M287"/>
  <c r="M285"/>
  <c r="M283"/>
  <c r="M281"/>
  <c r="M279"/>
  <c r="M277"/>
  <c r="M275"/>
  <c r="M273"/>
  <c r="M271"/>
  <c r="M269"/>
  <c r="M267"/>
  <c r="M265"/>
  <c r="M263"/>
  <c r="M261"/>
  <c r="M259"/>
  <c r="M257"/>
  <c r="M255"/>
  <c r="M253"/>
  <c r="M251"/>
  <c r="M249"/>
  <c r="M247"/>
  <c r="M245"/>
  <c r="M243"/>
  <c r="M241"/>
  <c r="M239"/>
  <c r="M237"/>
  <c r="M235"/>
  <c r="M233"/>
  <c r="M231"/>
  <c r="M229"/>
  <c r="M227"/>
  <c r="M225"/>
  <c r="M223"/>
  <c r="M221"/>
  <c r="M219"/>
  <c r="M217"/>
  <c r="M215"/>
  <c r="M213"/>
  <c r="M211"/>
  <c r="M209"/>
  <c r="M207"/>
  <c r="M205"/>
  <c r="M203"/>
  <c r="M201"/>
  <c r="M199"/>
  <c r="M197"/>
  <c r="M195"/>
  <c r="M193"/>
  <c r="M191"/>
  <c r="M189"/>
  <c r="M187"/>
  <c r="M185"/>
  <c r="M183"/>
  <c r="M181"/>
  <c r="M179"/>
  <c r="M177"/>
  <c r="M175"/>
  <c r="M173"/>
  <c r="M171"/>
  <c r="M169"/>
  <c r="M167"/>
  <c r="M165"/>
  <c r="M163"/>
  <c r="M161"/>
  <c r="M159"/>
  <c r="M157"/>
  <c r="M155"/>
  <c r="M153"/>
  <c r="M151"/>
  <c r="M149"/>
  <c r="M147"/>
  <c r="M145"/>
  <c r="M143"/>
  <c r="M141"/>
  <c r="M139"/>
  <c r="M137"/>
  <c r="M135"/>
  <c r="M133"/>
  <c r="M131"/>
  <c r="M129"/>
  <c r="M127"/>
  <c r="M125"/>
  <c r="M123"/>
  <c r="M121"/>
  <c r="M119"/>
  <c r="M117"/>
  <c r="M115"/>
  <c r="M113"/>
  <c r="M111"/>
  <c r="M109"/>
  <c r="M107"/>
  <c r="M105"/>
  <c r="M103"/>
  <c r="M101"/>
  <c r="M99"/>
  <c r="M97"/>
  <c r="M95"/>
  <c r="M93"/>
  <c r="M91"/>
  <c r="M89"/>
  <c r="M87"/>
  <c r="M85"/>
  <c r="M83"/>
  <c r="M81"/>
  <c r="M79"/>
  <c r="M77"/>
  <c r="M75"/>
  <c r="M73"/>
  <c r="M71"/>
  <c r="M69"/>
  <c r="M67"/>
  <c r="M65"/>
  <c r="M63"/>
  <c r="M61"/>
  <c r="M59"/>
  <c r="M57"/>
  <c r="M55"/>
  <c r="M53"/>
  <c r="M51"/>
  <c r="M49"/>
  <c r="M47"/>
  <c r="M45"/>
  <c r="M43"/>
  <c r="M41"/>
  <c r="M39"/>
  <c r="M37"/>
  <c r="M35"/>
  <c r="M33"/>
  <c r="M31"/>
  <c r="M29"/>
  <c r="C37"/>
  <c r="E37"/>
  <c r="C38"/>
  <c r="E38"/>
  <c r="C39"/>
  <c r="E44" i="5"/>
  <c r="C27" s="1"/>
  <c r="E45"/>
  <c r="C28" s="1"/>
  <c r="C36" i="7"/>
  <c r="E36"/>
  <c r="E46" i="5"/>
  <c r="C29" s="1"/>
  <c r="E47"/>
  <c r="C30" s="1"/>
  <c r="P9" i="2"/>
  <c r="Q9"/>
  <c r="L383" i="5"/>
  <c r="L391"/>
  <c r="L399"/>
  <c r="L407"/>
  <c r="L415"/>
  <c r="L423"/>
  <c r="L431"/>
  <c r="L439"/>
  <c r="L447"/>
  <c r="L455"/>
  <c r="L459"/>
  <c r="L463"/>
  <c r="L467"/>
  <c r="L471"/>
  <c r="L475"/>
  <c r="L479"/>
  <c r="L483"/>
  <c r="L487"/>
  <c r="L491"/>
  <c r="L495"/>
  <c r="L499"/>
  <c r="L503"/>
  <c r="L507"/>
  <c r="L511"/>
  <c r="L515"/>
  <c r="L519"/>
  <c r="L523"/>
  <c r="L527"/>
  <c r="L531"/>
  <c r="L535"/>
  <c r="L539"/>
  <c r="L543"/>
  <c r="L547"/>
  <c r="L551"/>
  <c r="L555"/>
  <c r="L559"/>
  <c r="L563"/>
  <c r="L567"/>
  <c r="L12"/>
  <c r="L20"/>
  <c r="L28"/>
  <c r="L36"/>
  <c r="L44"/>
  <c r="L52"/>
  <c r="L60"/>
  <c r="L68"/>
  <c r="L76"/>
  <c r="L84"/>
  <c r="L92"/>
  <c r="L100"/>
  <c r="L108"/>
  <c r="L116"/>
  <c r="L124"/>
  <c r="L132"/>
  <c r="L140"/>
  <c r="L148"/>
  <c r="L156"/>
  <c r="L164"/>
  <c r="L172"/>
  <c r="L180"/>
  <c r="L188"/>
  <c r="L196"/>
  <c r="L204"/>
  <c r="L212"/>
  <c r="L220"/>
  <c r="L228"/>
  <c r="L236"/>
  <c r="L244"/>
  <c r="L252"/>
  <c r="L260"/>
  <c r="L268"/>
  <c r="L276"/>
  <c r="L284"/>
  <c r="L292"/>
  <c r="L300"/>
  <c r="L308"/>
  <c r="L316"/>
  <c r="L324"/>
  <c r="L332"/>
  <c r="L340"/>
  <c r="L348"/>
  <c r="L356"/>
  <c r="L364"/>
  <c r="L372"/>
  <c r="L380"/>
  <c r="L388"/>
  <c r="L396"/>
  <c r="L404"/>
  <c r="L412"/>
  <c r="L420"/>
  <c r="L428"/>
  <c r="L436"/>
  <c r="L444"/>
  <c r="L452"/>
  <c r="L460"/>
  <c r="L468"/>
  <c r="L476"/>
  <c r="L484"/>
  <c r="L492"/>
  <c r="L500"/>
  <c r="L508"/>
  <c r="L516"/>
  <c r="L524"/>
  <c r="L532"/>
  <c r="L540"/>
  <c r="L548"/>
  <c r="L556"/>
  <c r="L564"/>
  <c r="L572"/>
  <c r="L15"/>
  <c r="L23"/>
  <c r="L31"/>
  <c r="L39"/>
  <c r="L47"/>
  <c r="L55"/>
  <c r="L63"/>
  <c r="L71"/>
  <c r="L79"/>
  <c r="L87"/>
  <c r="L95"/>
  <c r="L103"/>
  <c r="L111"/>
  <c r="L119"/>
  <c r="L127"/>
  <c r="L135"/>
  <c r="L143"/>
  <c r="L151"/>
  <c r="L159"/>
  <c r="L167"/>
  <c r="L175"/>
  <c r="L183"/>
  <c r="L191"/>
  <c r="L199"/>
  <c r="L207"/>
  <c r="L215"/>
  <c r="L223"/>
  <c r="L231"/>
  <c r="L239"/>
  <c r="L247"/>
  <c r="L255"/>
  <c r="L263"/>
  <c r="L271"/>
  <c r="L279"/>
  <c r="L287"/>
  <c r="L295"/>
  <c r="L387"/>
  <c r="L395"/>
  <c r="L403"/>
  <c r="L411"/>
  <c r="L419"/>
  <c r="L427"/>
  <c r="L435"/>
  <c r="L443"/>
  <c r="L451"/>
  <c r="L457"/>
  <c r="L461"/>
  <c r="L465"/>
  <c r="L469"/>
  <c r="L473"/>
  <c r="L477"/>
  <c r="L481"/>
  <c r="L485"/>
  <c r="L489"/>
  <c r="L493"/>
  <c r="L497"/>
  <c r="L501"/>
  <c r="L505"/>
  <c r="L509"/>
  <c r="L513"/>
  <c r="L517"/>
  <c r="L521"/>
  <c r="L525"/>
  <c r="L529"/>
  <c r="L533"/>
  <c r="L537"/>
  <c r="L541"/>
  <c r="L545"/>
  <c r="L549"/>
  <c r="L553"/>
  <c r="L557"/>
  <c r="L561"/>
  <c r="L565"/>
  <c r="L569"/>
  <c r="L571"/>
  <c r="L573"/>
  <c r="L16"/>
  <c r="L24"/>
  <c r="L32"/>
  <c r="L40"/>
  <c r="L48"/>
  <c r="L56"/>
  <c r="L64"/>
  <c r="L72"/>
  <c r="L80"/>
  <c r="L88"/>
  <c r="L96"/>
  <c r="L104"/>
  <c r="L112"/>
  <c r="L120"/>
  <c r="L128"/>
  <c r="L136"/>
  <c r="L144"/>
  <c r="L152"/>
  <c r="L160"/>
  <c r="L168"/>
  <c r="L176"/>
  <c r="L184"/>
  <c r="L192"/>
  <c r="L200"/>
  <c r="L208"/>
  <c r="L216"/>
  <c r="L224"/>
  <c r="L232"/>
  <c r="L240"/>
  <c r="L248"/>
  <c r="L256"/>
  <c r="L264"/>
  <c r="L272"/>
  <c r="L280"/>
  <c r="L288"/>
  <c r="L296"/>
  <c r="L304"/>
  <c r="L312"/>
  <c r="L320"/>
  <c r="L328"/>
  <c r="L336"/>
  <c r="L344"/>
  <c r="L352"/>
  <c r="L360"/>
  <c r="L368"/>
  <c r="L376"/>
  <c r="L384"/>
  <c r="L392"/>
  <c r="L400"/>
  <c r="L408"/>
  <c r="L416"/>
  <c r="L424"/>
  <c r="L432"/>
  <c r="L440"/>
  <c r="L448"/>
  <c r="L456"/>
  <c r="L464"/>
  <c r="L472"/>
  <c r="L480"/>
  <c r="L488"/>
  <c r="L496"/>
  <c r="L504"/>
  <c r="L512"/>
  <c r="L520"/>
  <c r="L528"/>
  <c r="L536"/>
  <c r="L544"/>
  <c r="L552"/>
  <c r="L560"/>
  <c r="L568"/>
  <c r="L11"/>
  <c r="L19"/>
  <c r="L27"/>
  <c r="L35"/>
  <c r="L43"/>
  <c r="L51"/>
  <c r="L59"/>
  <c r="L67"/>
  <c r="L75"/>
  <c r="L83"/>
  <c r="L91"/>
  <c r="L99"/>
  <c r="L107"/>
  <c r="L115"/>
  <c r="L123"/>
  <c r="L131"/>
  <c r="L139"/>
  <c r="L147"/>
  <c r="L155"/>
  <c r="L163"/>
  <c r="L171"/>
  <c r="L179"/>
  <c r="L187"/>
  <c r="L195"/>
  <c r="L203"/>
  <c r="L211"/>
  <c r="L219"/>
  <c r="L227"/>
  <c r="L235"/>
  <c r="L243"/>
  <c r="L251"/>
  <c r="L259"/>
  <c r="L267"/>
  <c r="L275"/>
  <c r="L283"/>
  <c r="L291"/>
  <c r="L299"/>
  <c r="L307"/>
  <c r="L315"/>
  <c r="L323"/>
  <c r="L331"/>
  <c r="L339"/>
  <c r="L347"/>
  <c r="L355"/>
  <c r="L363"/>
  <c r="L371"/>
  <c r="L379"/>
  <c r="J188" i="3"/>
  <c r="J171"/>
  <c r="J245"/>
  <c r="J124"/>
  <c r="J28"/>
  <c r="J155"/>
  <c r="J230"/>
  <c r="J92"/>
  <c r="J156"/>
  <c r="J68"/>
  <c r="J42"/>
  <c r="J185"/>
  <c r="J74"/>
  <c r="J213"/>
  <c r="J162"/>
  <c r="J30"/>
  <c r="I9" i="1"/>
  <c r="G10" s="1"/>
  <c r="N10" s="1"/>
  <c r="N379" i="5"/>
  <c r="M379"/>
  <c r="O379"/>
  <c r="N347"/>
  <c r="M347"/>
  <c r="O347"/>
  <c r="M331"/>
  <c r="N331"/>
  <c r="O331"/>
  <c r="N299"/>
  <c r="M299"/>
  <c r="O299"/>
  <c r="O267"/>
  <c r="M267"/>
  <c r="N267"/>
  <c r="M371"/>
  <c r="N371"/>
  <c r="O371"/>
  <c r="N355"/>
  <c r="O355"/>
  <c r="M355"/>
  <c r="N339"/>
  <c r="O339"/>
  <c r="M339"/>
  <c r="O323"/>
  <c r="M323"/>
  <c r="N323"/>
  <c r="O307"/>
  <c r="M307"/>
  <c r="N307"/>
  <c r="M291"/>
  <c r="O291"/>
  <c r="N291"/>
  <c r="M275"/>
  <c r="N275"/>
  <c r="O275"/>
  <c r="M259"/>
  <c r="N259"/>
  <c r="O259"/>
  <c r="M243"/>
  <c r="O243"/>
  <c r="N243"/>
  <c r="N568"/>
  <c r="O568"/>
  <c r="M568"/>
  <c r="N552"/>
  <c r="O552"/>
  <c r="M552"/>
  <c r="N536"/>
  <c r="O536"/>
  <c r="M536"/>
  <c r="N520"/>
  <c r="O520"/>
  <c r="M520"/>
  <c r="N504"/>
  <c r="O504"/>
  <c r="M504"/>
  <c r="N488"/>
  <c r="O488"/>
  <c r="M488"/>
  <c r="N472"/>
  <c r="O472"/>
  <c r="M472"/>
  <c r="N456"/>
  <c r="O456"/>
  <c r="M456"/>
  <c r="N440"/>
  <c r="O440"/>
  <c r="M440"/>
  <c r="M424"/>
  <c r="N424"/>
  <c r="O424"/>
  <c r="N408"/>
  <c r="O408"/>
  <c r="M408"/>
  <c r="N392"/>
  <c r="O392"/>
  <c r="M392"/>
  <c r="M376"/>
  <c r="N376"/>
  <c r="O376"/>
  <c r="M360"/>
  <c r="N360"/>
  <c r="O360"/>
  <c r="M344"/>
  <c r="N344"/>
  <c r="O344"/>
  <c r="M328"/>
  <c r="N328"/>
  <c r="O328"/>
  <c r="O312"/>
  <c r="M312"/>
  <c r="N312"/>
  <c r="M296"/>
  <c r="N296"/>
  <c r="O296"/>
  <c r="M280"/>
  <c r="O280"/>
  <c r="N280"/>
  <c r="M264"/>
  <c r="O264"/>
  <c r="N264"/>
  <c r="M248"/>
  <c r="N248"/>
  <c r="O248"/>
  <c r="M573"/>
  <c r="O573"/>
  <c r="N573"/>
  <c r="M569"/>
  <c r="O569"/>
  <c r="N569"/>
  <c r="O561"/>
  <c r="M561"/>
  <c r="N561"/>
  <c r="M553"/>
  <c r="N553"/>
  <c r="O553"/>
  <c r="O545"/>
  <c r="M545"/>
  <c r="N545"/>
  <c r="O537"/>
  <c r="M537"/>
  <c r="N537"/>
  <c r="M529"/>
  <c r="N529"/>
  <c r="O529"/>
  <c r="O521"/>
  <c r="M521"/>
  <c r="N521"/>
  <c r="M513"/>
  <c r="N513"/>
  <c r="O513"/>
  <c r="M505"/>
  <c r="N505"/>
  <c r="O505"/>
  <c r="M497"/>
  <c r="N497"/>
  <c r="O497"/>
  <c r="M489"/>
  <c r="N489"/>
  <c r="O489"/>
  <c r="M481"/>
  <c r="N481"/>
  <c r="O481"/>
  <c r="M473"/>
  <c r="N473"/>
  <c r="O473"/>
  <c r="M465"/>
  <c r="N465"/>
  <c r="O465"/>
  <c r="M457"/>
  <c r="N457"/>
  <c r="O457"/>
  <c r="O443"/>
  <c r="M443"/>
  <c r="N443"/>
  <c r="M427"/>
  <c r="N427"/>
  <c r="O427"/>
  <c r="M411"/>
  <c r="N411"/>
  <c r="O411"/>
  <c r="N395"/>
  <c r="O395"/>
  <c r="M395"/>
  <c r="M295"/>
  <c r="O295"/>
  <c r="N295"/>
  <c r="N279"/>
  <c r="O279"/>
  <c r="M279"/>
  <c r="N263"/>
  <c r="O263"/>
  <c r="M263"/>
  <c r="O247"/>
  <c r="M247"/>
  <c r="N247"/>
  <c r="O572"/>
  <c r="M572"/>
  <c r="N572"/>
  <c r="O556"/>
  <c r="M556"/>
  <c r="N556"/>
  <c r="O540"/>
  <c r="M540"/>
  <c r="N540"/>
  <c r="O524"/>
  <c r="M524"/>
  <c r="N524"/>
  <c r="O508"/>
  <c r="M508"/>
  <c r="N508"/>
  <c r="O492"/>
  <c r="M492"/>
  <c r="N492"/>
  <c r="O476"/>
  <c r="M476"/>
  <c r="N476"/>
  <c r="O460"/>
  <c r="M460"/>
  <c r="N460"/>
  <c r="O444"/>
  <c r="M444"/>
  <c r="N444"/>
  <c r="M428"/>
  <c r="N428"/>
  <c r="O428"/>
  <c r="M412"/>
  <c r="N412"/>
  <c r="O412"/>
  <c r="N396"/>
  <c r="O396"/>
  <c r="M396"/>
  <c r="N380"/>
  <c r="M380"/>
  <c r="O380"/>
  <c r="M364"/>
  <c r="N364"/>
  <c r="O364"/>
  <c r="N348"/>
  <c r="O348"/>
  <c r="M348"/>
  <c r="M332"/>
  <c r="N332"/>
  <c r="O332"/>
  <c r="M316"/>
  <c r="N316"/>
  <c r="O316"/>
  <c r="M300"/>
  <c r="O300"/>
  <c r="N300"/>
  <c r="M284"/>
  <c r="O284"/>
  <c r="N284"/>
  <c r="N268"/>
  <c r="M268"/>
  <c r="O268"/>
  <c r="N252"/>
  <c r="M252"/>
  <c r="O252"/>
  <c r="O563"/>
  <c r="M563"/>
  <c r="N563"/>
  <c r="O555"/>
  <c r="M555"/>
  <c r="N555"/>
  <c r="O547"/>
  <c r="M547"/>
  <c r="N547"/>
  <c r="O539"/>
  <c r="M539"/>
  <c r="N539"/>
  <c r="O531"/>
  <c r="M531"/>
  <c r="N531"/>
  <c r="O523"/>
  <c r="M523"/>
  <c r="N523"/>
  <c r="O515"/>
  <c r="M515"/>
  <c r="N515"/>
  <c r="O507"/>
  <c r="M507"/>
  <c r="N507"/>
  <c r="O499"/>
  <c r="M499"/>
  <c r="N499"/>
  <c r="O491"/>
  <c r="M491"/>
  <c r="N491"/>
  <c r="O483"/>
  <c r="M483"/>
  <c r="N483"/>
  <c r="O475"/>
  <c r="M475"/>
  <c r="N475"/>
  <c r="O467"/>
  <c r="M467"/>
  <c r="N467"/>
  <c r="O459"/>
  <c r="M459"/>
  <c r="N459"/>
  <c r="M447"/>
  <c r="N447"/>
  <c r="O447"/>
  <c r="M431"/>
  <c r="N431"/>
  <c r="O431"/>
  <c r="M415"/>
  <c r="N415"/>
  <c r="O415"/>
  <c r="O399"/>
  <c r="M399"/>
  <c r="N399"/>
  <c r="N383"/>
  <c r="M383"/>
  <c r="O383"/>
  <c r="N363"/>
  <c r="O363"/>
  <c r="M363"/>
  <c r="M315"/>
  <c r="N315"/>
  <c r="O315"/>
  <c r="N283"/>
  <c r="M283"/>
  <c r="O283"/>
  <c r="O251"/>
  <c r="M251"/>
  <c r="N251"/>
  <c r="M560"/>
  <c r="N560"/>
  <c r="O560"/>
  <c r="M544"/>
  <c r="N544"/>
  <c r="O544"/>
  <c r="M528"/>
  <c r="N528"/>
  <c r="O528"/>
  <c r="M512"/>
  <c r="N512"/>
  <c r="O512"/>
  <c r="M496"/>
  <c r="N496"/>
  <c r="O496"/>
  <c r="M480"/>
  <c r="N480"/>
  <c r="O480"/>
  <c r="M464"/>
  <c r="N464"/>
  <c r="O464"/>
  <c r="M448"/>
  <c r="N448"/>
  <c r="O448"/>
  <c r="M432"/>
  <c r="N432"/>
  <c r="O432"/>
  <c r="N416"/>
  <c r="O416"/>
  <c r="M416"/>
  <c r="N400"/>
  <c r="O400"/>
  <c r="M400"/>
  <c r="M384"/>
  <c r="O384"/>
  <c r="N384"/>
  <c r="M368"/>
  <c r="N368"/>
  <c r="O368"/>
  <c r="N352"/>
  <c r="M352"/>
  <c r="O352"/>
  <c r="M336"/>
  <c r="N336"/>
  <c r="O336"/>
  <c r="M320"/>
  <c r="N320"/>
  <c r="O320"/>
  <c r="M304"/>
  <c r="O304"/>
  <c r="N304"/>
  <c r="N288"/>
  <c r="M288"/>
  <c r="O288"/>
  <c r="M272"/>
  <c r="N272"/>
  <c r="O272"/>
  <c r="N256"/>
  <c r="M256"/>
  <c r="O256"/>
  <c r="M240"/>
  <c r="N240"/>
  <c r="O240"/>
  <c r="O571"/>
  <c r="M571"/>
  <c r="N571"/>
  <c r="O565"/>
  <c r="M565"/>
  <c r="N565"/>
  <c r="M557"/>
  <c r="N557"/>
  <c r="O557"/>
  <c r="O549"/>
  <c r="M549"/>
  <c r="N549"/>
  <c r="M541"/>
  <c r="N541"/>
  <c r="O541"/>
  <c r="M533"/>
  <c r="N533"/>
  <c r="O533"/>
  <c r="O525"/>
  <c r="M525"/>
  <c r="N525"/>
  <c r="M517"/>
  <c r="N517"/>
  <c r="O517"/>
  <c r="O509"/>
  <c r="M509"/>
  <c r="N509"/>
  <c r="O501"/>
  <c r="M501"/>
  <c r="N501"/>
  <c r="O493"/>
  <c r="M493"/>
  <c r="N493"/>
  <c r="O485"/>
  <c r="M485"/>
  <c r="N485"/>
  <c r="O477"/>
  <c r="M477"/>
  <c r="N477"/>
  <c r="O469"/>
  <c r="M469"/>
  <c r="N469"/>
  <c r="O461"/>
  <c r="M461"/>
  <c r="N461"/>
  <c r="O451"/>
  <c r="M451"/>
  <c r="N451"/>
  <c r="O435"/>
  <c r="M435"/>
  <c r="N435"/>
  <c r="M419"/>
  <c r="N419"/>
  <c r="O419"/>
  <c r="M403"/>
  <c r="N403"/>
  <c r="O403"/>
  <c r="N387"/>
  <c r="M387"/>
  <c r="O387"/>
  <c r="M287"/>
  <c r="N287"/>
  <c r="O287"/>
  <c r="N271"/>
  <c r="O271"/>
  <c r="M271"/>
  <c r="O255"/>
  <c r="M255"/>
  <c r="N255"/>
  <c r="M239"/>
  <c r="N239"/>
  <c r="O239"/>
  <c r="M564"/>
  <c r="N564"/>
  <c r="O564"/>
  <c r="M548"/>
  <c r="N548"/>
  <c r="O548"/>
  <c r="M532"/>
  <c r="N532"/>
  <c r="O532"/>
  <c r="M516"/>
  <c r="N516"/>
  <c r="O516"/>
  <c r="M500"/>
  <c r="N500"/>
  <c r="O500"/>
  <c r="M484"/>
  <c r="N484"/>
  <c r="O484"/>
  <c r="M468"/>
  <c r="N468"/>
  <c r="O468"/>
  <c r="M452"/>
  <c r="N452"/>
  <c r="O452"/>
  <c r="M436"/>
  <c r="N436"/>
  <c r="O436"/>
  <c r="M420"/>
  <c r="N420"/>
  <c r="O420"/>
  <c r="M404"/>
  <c r="N404"/>
  <c r="O404"/>
  <c r="N388"/>
  <c r="O388"/>
  <c r="M388"/>
  <c r="M372"/>
  <c r="N372"/>
  <c r="O372"/>
  <c r="M356"/>
  <c r="N356"/>
  <c r="O356"/>
  <c r="N340"/>
  <c r="O340"/>
  <c r="M340"/>
  <c r="M324"/>
  <c r="O324"/>
  <c r="N324"/>
  <c r="M308"/>
  <c r="O308"/>
  <c r="N308"/>
  <c r="M292"/>
  <c r="N292"/>
  <c r="O292"/>
  <c r="N276"/>
  <c r="O276"/>
  <c r="M276"/>
  <c r="N260"/>
  <c r="M260"/>
  <c r="O260"/>
  <c r="M244"/>
  <c r="N244"/>
  <c r="O244"/>
  <c r="M567"/>
  <c r="N567"/>
  <c r="O567"/>
  <c r="M559"/>
  <c r="N559"/>
  <c r="O559"/>
  <c r="M551"/>
  <c r="N551"/>
  <c r="O551"/>
  <c r="M543"/>
  <c r="N543"/>
  <c r="O543"/>
  <c r="M535"/>
  <c r="N535"/>
  <c r="O535"/>
  <c r="M527"/>
  <c r="N527"/>
  <c r="O527"/>
  <c r="M519"/>
  <c r="N519"/>
  <c r="O519"/>
  <c r="M511"/>
  <c r="N511"/>
  <c r="O511"/>
  <c r="M503"/>
  <c r="N503"/>
  <c r="O503"/>
  <c r="M495"/>
  <c r="N495"/>
  <c r="O495"/>
  <c r="M487"/>
  <c r="N487"/>
  <c r="O487"/>
  <c r="M479"/>
  <c r="N479"/>
  <c r="O479"/>
  <c r="M471"/>
  <c r="N471"/>
  <c r="O471"/>
  <c r="M463"/>
  <c r="N463"/>
  <c r="O463"/>
  <c r="M455"/>
  <c r="N455"/>
  <c r="O455"/>
  <c r="M439"/>
  <c r="N439"/>
  <c r="O439"/>
  <c r="M423"/>
  <c r="N423"/>
  <c r="O423"/>
  <c r="M407"/>
  <c r="N407"/>
  <c r="O407"/>
  <c r="M391"/>
  <c r="N391"/>
  <c r="O391"/>
  <c r="J10" i="1"/>
  <c r="Q10" s="1"/>
  <c r="J56" i="3" l="1"/>
  <c r="J194"/>
  <c r="J122"/>
  <c r="J146"/>
  <c r="J233"/>
  <c r="J164"/>
  <c r="J168"/>
  <c r="J87"/>
  <c r="J45"/>
  <c r="J159"/>
  <c r="J154"/>
  <c r="J90"/>
  <c r="J93"/>
  <c r="J78"/>
  <c r="J201"/>
  <c r="J22"/>
  <c r="J34"/>
  <c r="J46"/>
  <c r="J202"/>
  <c r="J234"/>
  <c r="J217"/>
  <c r="J199"/>
  <c r="J40"/>
  <c r="J71"/>
  <c r="J60"/>
  <c r="J100"/>
  <c r="J205"/>
  <c r="J169"/>
  <c r="J80"/>
  <c r="J151"/>
  <c r="J176"/>
  <c r="J131"/>
  <c r="J161"/>
  <c r="J193"/>
  <c r="J12"/>
  <c r="J196"/>
  <c r="J132"/>
  <c r="J50"/>
  <c r="J222"/>
  <c r="J237"/>
  <c r="J144"/>
  <c r="J109"/>
  <c r="J166"/>
  <c r="I11" i="5"/>
  <c r="M11"/>
  <c r="J172" i="3"/>
  <c r="J97"/>
  <c r="J204"/>
  <c r="J38"/>
  <c r="J139"/>
  <c r="J98"/>
  <c r="J214"/>
  <c r="J26"/>
  <c r="J175"/>
  <c r="J47"/>
  <c r="J33"/>
  <c r="J102"/>
  <c r="J236"/>
  <c r="J31"/>
  <c r="J136"/>
  <c r="J43"/>
  <c r="J104"/>
  <c r="J189"/>
  <c r="J91"/>
  <c r="J77"/>
  <c r="J13"/>
  <c r="J178"/>
  <c r="J59"/>
  <c r="J170"/>
  <c r="J138"/>
  <c r="J106"/>
  <c r="J62"/>
  <c r="J29"/>
  <c r="J186"/>
  <c r="J114"/>
  <c r="J16"/>
  <c r="J210"/>
  <c r="J226"/>
  <c r="J242"/>
  <c r="J209"/>
  <c r="J225"/>
  <c r="J241"/>
  <c r="J55"/>
  <c r="J181"/>
  <c r="J48"/>
  <c r="J112"/>
  <c r="J115"/>
  <c r="J147"/>
  <c r="J129"/>
  <c r="J177"/>
  <c r="J163"/>
  <c r="J18"/>
  <c r="J141"/>
  <c r="J44"/>
  <c r="J76"/>
  <c r="J180"/>
  <c r="J148"/>
  <c r="J116"/>
  <c r="J82"/>
  <c r="J130"/>
  <c r="J206"/>
  <c r="J238"/>
  <c r="J221"/>
  <c r="J63"/>
  <c r="J167"/>
  <c r="J125"/>
  <c r="J113"/>
  <c r="J133"/>
  <c r="J229"/>
  <c r="J145"/>
  <c r="J52"/>
  <c r="J108"/>
  <c r="J152"/>
  <c r="J121"/>
  <c r="J67"/>
  <c r="J65"/>
  <c r="J198"/>
  <c r="J134"/>
  <c r="J54"/>
  <c r="J220"/>
  <c r="J203"/>
  <c r="J235"/>
  <c r="J101"/>
  <c r="J160"/>
  <c r="J127"/>
  <c r="J53"/>
  <c r="J157"/>
  <c r="J246"/>
  <c r="J119"/>
  <c r="J123"/>
  <c r="J179"/>
  <c r="J183"/>
  <c r="J84"/>
  <c r="J140"/>
  <c r="J66"/>
  <c r="J88"/>
  <c r="J72"/>
  <c r="J149"/>
  <c r="J111"/>
  <c r="J99"/>
  <c r="J35"/>
  <c r="J81"/>
  <c r="J49"/>
  <c r="J17"/>
  <c r="J182"/>
  <c r="J150"/>
  <c r="J118"/>
  <c r="J86"/>
  <c r="J191"/>
  <c r="J212"/>
  <c r="J228"/>
  <c r="J244"/>
  <c r="J211"/>
  <c r="J227"/>
  <c r="J243"/>
  <c r="J105"/>
  <c r="J117"/>
  <c r="J64"/>
  <c r="J96"/>
  <c r="J187"/>
  <c r="J103"/>
  <c r="J85"/>
  <c r="J21"/>
  <c r="Q9" i="4"/>
  <c r="R9" s="1"/>
  <c r="H9"/>
  <c r="I9" s="1"/>
  <c r="G10" s="1"/>
  <c r="N9"/>
  <c r="H10" i="2"/>
  <c r="N10"/>
  <c r="J10"/>
  <c r="I10" s="1"/>
  <c r="G11" s="1"/>
  <c r="O10"/>
  <c r="O10" i="1"/>
  <c r="H10"/>
  <c r="I10" s="1"/>
  <c r="G11" s="1"/>
  <c r="P9"/>
  <c r="L311" i="5"/>
  <c r="L327"/>
  <c r="L343"/>
  <c r="L359"/>
  <c r="L375"/>
  <c r="L18"/>
  <c r="L26"/>
  <c r="L34"/>
  <c r="L42"/>
  <c r="L50"/>
  <c r="L58"/>
  <c r="L66"/>
  <c r="L74"/>
  <c r="L82"/>
  <c r="L90"/>
  <c r="L98"/>
  <c r="L106"/>
  <c r="L114"/>
  <c r="L122"/>
  <c r="L130"/>
  <c r="L138"/>
  <c r="L146"/>
  <c r="L154"/>
  <c r="L162"/>
  <c r="L170"/>
  <c r="L178"/>
  <c r="L186"/>
  <c r="L194"/>
  <c r="L202"/>
  <c r="L210"/>
  <c r="L218"/>
  <c r="L226"/>
  <c r="L234"/>
  <c r="L242"/>
  <c r="L250"/>
  <c r="L258"/>
  <c r="L266"/>
  <c r="L274"/>
  <c r="L282"/>
  <c r="L290"/>
  <c r="L298"/>
  <c r="L306"/>
  <c r="L314"/>
  <c r="L322"/>
  <c r="L330"/>
  <c r="L338"/>
  <c r="L346"/>
  <c r="L354"/>
  <c r="L362"/>
  <c r="L370"/>
  <c r="L378"/>
  <c r="L386"/>
  <c r="L394"/>
  <c r="L402"/>
  <c r="L410"/>
  <c r="L418"/>
  <c r="L426"/>
  <c r="L434"/>
  <c r="L442"/>
  <c r="L450"/>
  <c r="L458"/>
  <c r="L466"/>
  <c r="L474"/>
  <c r="L482"/>
  <c r="L490"/>
  <c r="L498"/>
  <c r="L506"/>
  <c r="L514"/>
  <c r="L522"/>
  <c r="L530"/>
  <c r="L538"/>
  <c r="L546"/>
  <c r="L554"/>
  <c r="L562"/>
  <c r="L570"/>
  <c r="L13"/>
  <c r="L21"/>
  <c r="L29"/>
  <c r="L37"/>
  <c r="L45"/>
  <c r="L53"/>
  <c r="L61"/>
  <c r="L69"/>
  <c r="L77"/>
  <c r="L85"/>
  <c r="L93"/>
  <c r="L101"/>
  <c r="L109"/>
  <c r="L117"/>
  <c r="L125"/>
  <c r="L133"/>
  <c r="L141"/>
  <c r="L149"/>
  <c r="L157"/>
  <c r="L165"/>
  <c r="L173"/>
  <c r="L181"/>
  <c r="L189"/>
  <c r="L197"/>
  <c r="L205"/>
  <c r="L213"/>
  <c r="L221"/>
  <c r="L229"/>
  <c r="L237"/>
  <c r="L245"/>
  <c r="L253"/>
  <c r="L261"/>
  <c r="L269"/>
  <c r="L277"/>
  <c r="L285"/>
  <c r="L293"/>
  <c r="L301"/>
  <c r="L309"/>
  <c r="L317"/>
  <c r="L325"/>
  <c r="L333"/>
  <c r="L341"/>
  <c r="L349"/>
  <c r="L357"/>
  <c r="L365"/>
  <c r="L373"/>
  <c r="L381"/>
  <c r="L389"/>
  <c r="L397"/>
  <c r="L405"/>
  <c r="L413"/>
  <c r="L421"/>
  <c r="L429"/>
  <c r="L437"/>
  <c r="L445"/>
  <c r="L453"/>
  <c r="L303"/>
  <c r="L319"/>
  <c r="L335"/>
  <c r="L351"/>
  <c r="L367"/>
  <c r="E48"/>
  <c r="C31" s="1"/>
  <c r="L10"/>
  <c r="L14"/>
  <c r="L22"/>
  <c r="L30"/>
  <c r="L38"/>
  <c r="L46"/>
  <c r="L54"/>
  <c r="L62"/>
  <c r="L70"/>
  <c r="L78"/>
  <c r="L86"/>
  <c r="L94"/>
  <c r="L102"/>
  <c r="L110"/>
  <c r="L118"/>
  <c r="L126"/>
  <c r="L134"/>
  <c r="L142"/>
  <c r="L150"/>
  <c r="L158"/>
  <c r="L166"/>
  <c r="L174"/>
  <c r="L182"/>
  <c r="L190"/>
  <c r="L198"/>
  <c r="L206"/>
  <c r="L214"/>
  <c r="L222"/>
  <c r="L230"/>
  <c r="L238"/>
  <c r="L246"/>
  <c r="L254"/>
  <c r="L262"/>
  <c r="L270"/>
  <c r="L278"/>
  <c r="L286"/>
  <c r="L294"/>
  <c r="L302"/>
  <c r="L310"/>
  <c r="L318"/>
  <c r="L326"/>
  <c r="L334"/>
  <c r="L342"/>
  <c r="L350"/>
  <c r="L358"/>
  <c r="L366"/>
  <c r="L374"/>
  <c r="L382"/>
  <c r="L390"/>
  <c r="L398"/>
  <c r="L406"/>
  <c r="L414"/>
  <c r="L422"/>
  <c r="L430"/>
  <c r="L438"/>
  <c r="L446"/>
  <c r="L454"/>
  <c r="L462"/>
  <c r="L470"/>
  <c r="L478"/>
  <c r="L486"/>
  <c r="L494"/>
  <c r="L502"/>
  <c r="L510"/>
  <c r="L518"/>
  <c r="L526"/>
  <c r="L534"/>
  <c r="L542"/>
  <c r="L550"/>
  <c r="L558"/>
  <c r="L566"/>
  <c r="L9"/>
  <c r="L17"/>
  <c r="L25"/>
  <c r="L33"/>
  <c r="L41"/>
  <c r="L49"/>
  <c r="L57"/>
  <c r="L65"/>
  <c r="L73"/>
  <c r="L81"/>
  <c r="L89"/>
  <c r="L97"/>
  <c r="L105"/>
  <c r="L113"/>
  <c r="L121"/>
  <c r="L129"/>
  <c r="L137"/>
  <c r="L145"/>
  <c r="L153"/>
  <c r="L161"/>
  <c r="L169"/>
  <c r="L177"/>
  <c r="L185"/>
  <c r="L193"/>
  <c r="L201"/>
  <c r="L209"/>
  <c r="L217"/>
  <c r="L225"/>
  <c r="L233"/>
  <c r="L241"/>
  <c r="L249"/>
  <c r="L257"/>
  <c r="L265"/>
  <c r="L273"/>
  <c r="L281"/>
  <c r="L289"/>
  <c r="L297"/>
  <c r="L305"/>
  <c r="L313"/>
  <c r="L321"/>
  <c r="L329"/>
  <c r="L337"/>
  <c r="L345"/>
  <c r="L353"/>
  <c r="L361"/>
  <c r="L369"/>
  <c r="L377"/>
  <c r="L385"/>
  <c r="L393"/>
  <c r="L401"/>
  <c r="L409"/>
  <c r="L417"/>
  <c r="L425"/>
  <c r="L433"/>
  <c r="L441"/>
  <c r="L449"/>
  <c r="J120" i="3"/>
  <c r="J184"/>
  <c r="J36"/>
  <c r="J14"/>
  <c r="J173"/>
  <c r="J143"/>
  <c r="J23"/>
  <c r="J107"/>
  <c r="J83"/>
  <c r="J51"/>
  <c r="J19"/>
  <c r="J89"/>
  <c r="J73"/>
  <c r="J57"/>
  <c r="J41"/>
  <c r="J25"/>
  <c r="J9"/>
  <c r="J190"/>
  <c r="J174"/>
  <c r="J158"/>
  <c r="J142"/>
  <c r="J126"/>
  <c r="J110"/>
  <c r="J94"/>
  <c r="J70"/>
  <c r="J32"/>
  <c r="J200"/>
  <c r="J208"/>
  <c r="J216"/>
  <c r="J224"/>
  <c r="J232"/>
  <c r="J240"/>
  <c r="J248"/>
  <c r="J207"/>
  <c r="J215"/>
  <c r="J223"/>
  <c r="J231"/>
  <c r="J239"/>
  <c r="J247"/>
  <c r="J95"/>
  <c r="J135"/>
  <c r="J165"/>
  <c r="J197"/>
  <c r="J20"/>
  <c r="J192"/>
  <c r="J128"/>
  <c r="J58"/>
  <c r="J195"/>
  <c r="J153"/>
  <c r="J79"/>
  <c r="J75"/>
  <c r="J11"/>
  <c r="J69"/>
  <c r="J37"/>
  <c r="J10"/>
  <c r="J12" i="4"/>
  <c r="Q10"/>
  <c r="R10" s="1"/>
  <c r="N10"/>
  <c r="P10"/>
  <c r="H10"/>
  <c r="I10" s="1"/>
  <c r="G11"/>
  <c r="O10"/>
  <c r="P9"/>
  <c r="O9"/>
  <c r="J11" i="5" l="1"/>
  <c r="N11"/>
  <c r="P10" i="1"/>
  <c r="H11" i="2"/>
  <c r="J11"/>
  <c r="I11" s="1"/>
  <c r="G12" s="1"/>
  <c r="O11"/>
  <c r="N11"/>
  <c r="Q11"/>
  <c r="Q10"/>
  <c r="P10"/>
  <c r="O11" i="1"/>
  <c r="N11"/>
  <c r="J11"/>
  <c r="H11"/>
  <c r="O449" i="5"/>
  <c r="N449"/>
  <c r="M449"/>
  <c r="N417"/>
  <c r="O417"/>
  <c r="M417"/>
  <c r="N385"/>
  <c r="O385"/>
  <c r="M385"/>
  <c r="M441"/>
  <c r="O441"/>
  <c r="N441"/>
  <c r="M425"/>
  <c r="O425"/>
  <c r="N425"/>
  <c r="N409"/>
  <c r="O409"/>
  <c r="M409"/>
  <c r="N393"/>
  <c r="O393"/>
  <c r="M393"/>
  <c r="N377"/>
  <c r="O377"/>
  <c r="M377"/>
  <c r="N361"/>
  <c r="O361"/>
  <c r="M361"/>
  <c r="N345"/>
  <c r="O345"/>
  <c r="M345"/>
  <c r="M329"/>
  <c r="O329"/>
  <c r="N329"/>
  <c r="M313"/>
  <c r="O313"/>
  <c r="N313"/>
  <c r="N297"/>
  <c r="O297"/>
  <c r="M297"/>
  <c r="M281"/>
  <c r="O281"/>
  <c r="N281"/>
  <c r="M265"/>
  <c r="O265"/>
  <c r="N265"/>
  <c r="M249"/>
  <c r="O249"/>
  <c r="N249"/>
  <c r="N9"/>
  <c r="M9"/>
  <c r="O9"/>
  <c r="C48"/>
  <c r="C47"/>
  <c r="C44"/>
  <c r="C46"/>
  <c r="C45"/>
  <c r="N558"/>
  <c r="O558"/>
  <c r="M558"/>
  <c r="N542"/>
  <c r="O542"/>
  <c r="M542"/>
  <c r="N526"/>
  <c r="O526"/>
  <c r="M526"/>
  <c r="N510"/>
  <c r="O510"/>
  <c r="M510"/>
  <c r="N494"/>
  <c r="O494"/>
  <c r="M494"/>
  <c r="N478"/>
  <c r="O478"/>
  <c r="M478"/>
  <c r="N462"/>
  <c r="O462"/>
  <c r="M462"/>
  <c r="N446"/>
  <c r="O446"/>
  <c r="M446"/>
  <c r="N430"/>
  <c r="O430"/>
  <c r="M430"/>
  <c r="N414"/>
  <c r="M414"/>
  <c r="O414"/>
  <c r="M398"/>
  <c r="N398"/>
  <c r="O398"/>
  <c r="M382"/>
  <c r="N382"/>
  <c r="O382"/>
  <c r="N366"/>
  <c r="M366"/>
  <c r="O366"/>
  <c r="N350"/>
  <c r="M350"/>
  <c r="O350"/>
  <c r="M334"/>
  <c r="N334"/>
  <c r="O334"/>
  <c r="N318"/>
  <c r="M318"/>
  <c r="O318"/>
  <c r="N302"/>
  <c r="M302"/>
  <c r="O302"/>
  <c r="M286"/>
  <c r="N286"/>
  <c r="O286"/>
  <c r="M270"/>
  <c r="N270"/>
  <c r="O270"/>
  <c r="N254"/>
  <c r="O254"/>
  <c r="M254"/>
  <c r="N238"/>
  <c r="M238"/>
  <c r="O238"/>
  <c r="N351"/>
  <c r="O351"/>
  <c r="M351"/>
  <c r="M319"/>
  <c r="O319"/>
  <c r="N319"/>
  <c r="N453"/>
  <c r="M453"/>
  <c r="O453"/>
  <c r="N437"/>
  <c r="M437"/>
  <c r="O437"/>
  <c r="M421"/>
  <c r="O421"/>
  <c r="N421"/>
  <c r="M405"/>
  <c r="O405"/>
  <c r="N405"/>
  <c r="N389"/>
  <c r="O389"/>
  <c r="M389"/>
  <c r="N373"/>
  <c r="M373"/>
  <c r="O373"/>
  <c r="M357"/>
  <c r="N357"/>
  <c r="O357"/>
  <c r="N341"/>
  <c r="M341"/>
  <c r="O341"/>
  <c r="M325"/>
  <c r="N325"/>
  <c r="O325"/>
  <c r="M309"/>
  <c r="N309"/>
  <c r="O309"/>
  <c r="N293"/>
  <c r="O293"/>
  <c r="M293"/>
  <c r="N277"/>
  <c r="M277"/>
  <c r="O277"/>
  <c r="N261"/>
  <c r="O261"/>
  <c r="M261"/>
  <c r="M245"/>
  <c r="N245"/>
  <c r="O245"/>
  <c r="M570"/>
  <c r="N570"/>
  <c r="O570"/>
  <c r="M554"/>
  <c r="N554"/>
  <c r="O554"/>
  <c r="M538"/>
  <c r="N538"/>
  <c r="O538"/>
  <c r="M522"/>
  <c r="N522"/>
  <c r="O522"/>
  <c r="M506"/>
  <c r="N506"/>
  <c r="O506"/>
  <c r="M490"/>
  <c r="N490"/>
  <c r="O490"/>
  <c r="M474"/>
  <c r="N474"/>
  <c r="O474"/>
  <c r="M458"/>
  <c r="N458"/>
  <c r="O458"/>
  <c r="M442"/>
  <c r="N442"/>
  <c r="O442"/>
  <c r="N426"/>
  <c r="M426"/>
  <c r="O426"/>
  <c r="M410"/>
  <c r="N410"/>
  <c r="O410"/>
  <c r="M394"/>
  <c r="N394"/>
  <c r="O394"/>
  <c r="M378"/>
  <c r="N378"/>
  <c r="O378"/>
  <c r="N362"/>
  <c r="M362"/>
  <c r="O362"/>
  <c r="N346"/>
  <c r="M346"/>
  <c r="O346"/>
  <c r="N330"/>
  <c r="M330"/>
  <c r="O330"/>
  <c r="N314"/>
  <c r="M314"/>
  <c r="O314"/>
  <c r="M298"/>
  <c r="N298"/>
  <c r="O298"/>
  <c r="N282"/>
  <c r="O282"/>
  <c r="M282"/>
  <c r="M266"/>
  <c r="N266"/>
  <c r="O266"/>
  <c r="M250"/>
  <c r="N250"/>
  <c r="O250"/>
  <c r="N375"/>
  <c r="M375"/>
  <c r="O375"/>
  <c r="M343"/>
  <c r="N343"/>
  <c r="O343"/>
  <c r="M311"/>
  <c r="N311"/>
  <c r="O311"/>
  <c r="O433"/>
  <c r="N433"/>
  <c r="M433"/>
  <c r="M401"/>
  <c r="O401"/>
  <c r="N401"/>
  <c r="M369"/>
  <c r="N369"/>
  <c r="O369"/>
  <c r="M353"/>
  <c r="N353"/>
  <c r="O353"/>
  <c r="M337"/>
  <c r="N337"/>
  <c r="O337"/>
  <c r="N321"/>
  <c r="M321"/>
  <c r="O321"/>
  <c r="M305"/>
  <c r="N305"/>
  <c r="O305"/>
  <c r="N289"/>
  <c r="O289"/>
  <c r="M289"/>
  <c r="N273"/>
  <c r="M273"/>
  <c r="O273"/>
  <c r="N257"/>
  <c r="M257"/>
  <c r="O257"/>
  <c r="M241"/>
  <c r="N241"/>
  <c r="O241"/>
  <c r="M566"/>
  <c r="N566"/>
  <c r="O566"/>
  <c r="M550"/>
  <c r="N550"/>
  <c r="O550"/>
  <c r="M534"/>
  <c r="N534"/>
  <c r="O534"/>
  <c r="M518"/>
  <c r="N518"/>
  <c r="O518"/>
  <c r="M502"/>
  <c r="N502"/>
  <c r="O502"/>
  <c r="M486"/>
  <c r="N486"/>
  <c r="O486"/>
  <c r="M470"/>
  <c r="N470"/>
  <c r="O470"/>
  <c r="M454"/>
  <c r="N454"/>
  <c r="O454"/>
  <c r="M438"/>
  <c r="N438"/>
  <c r="O438"/>
  <c r="N422"/>
  <c r="M422"/>
  <c r="O422"/>
  <c r="N406"/>
  <c r="M406"/>
  <c r="O406"/>
  <c r="M390"/>
  <c r="N390"/>
  <c r="O390"/>
  <c r="M374"/>
  <c r="O374"/>
  <c r="N374"/>
  <c r="M358"/>
  <c r="O358"/>
  <c r="N358"/>
  <c r="M342"/>
  <c r="O342"/>
  <c r="N342"/>
  <c r="N326"/>
  <c r="O326"/>
  <c r="M326"/>
  <c r="M310"/>
  <c r="O310"/>
  <c r="N310"/>
  <c r="M294"/>
  <c r="N294"/>
  <c r="O294"/>
  <c r="N278"/>
  <c r="O278"/>
  <c r="M278"/>
  <c r="M262"/>
  <c r="N262"/>
  <c r="O262"/>
  <c r="M246"/>
  <c r="O246"/>
  <c r="N246"/>
  <c r="M10"/>
  <c r="N10"/>
  <c r="O10"/>
  <c r="N367"/>
  <c r="O367"/>
  <c r="M367"/>
  <c r="N335"/>
  <c r="O335"/>
  <c r="M335"/>
  <c r="M303"/>
  <c r="O303"/>
  <c r="N303"/>
  <c r="M445"/>
  <c r="O445"/>
  <c r="N445"/>
  <c r="M429"/>
  <c r="O429"/>
  <c r="N429"/>
  <c r="M413"/>
  <c r="O413"/>
  <c r="N413"/>
  <c r="M397"/>
  <c r="O397"/>
  <c r="N397"/>
  <c r="N381"/>
  <c r="O381"/>
  <c r="M381"/>
  <c r="N365"/>
  <c r="O365"/>
  <c r="M365"/>
  <c r="M349"/>
  <c r="O349"/>
  <c r="N349"/>
  <c r="M333"/>
  <c r="O333"/>
  <c r="N333"/>
  <c r="N317"/>
  <c r="O317"/>
  <c r="M317"/>
  <c r="N301"/>
  <c r="O301"/>
  <c r="M301"/>
  <c r="N285"/>
  <c r="O285"/>
  <c r="M285"/>
  <c r="M269"/>
  <c r="O269"/>
  <c r="N269"/>
  <c r="M253"/>
  <c r="N253"/>
  <c r="O253"/>
  <c r="O562"/>
  <c r="M562"/>
  <c r="N562"/>
  <c r="O546"/>
  <c r="M546"/>
  <c r="N546"/>
  <c r="O530"/>
  <c r="M530"/>
  <c r="N530"/>
  <c r="O514"/>
  <c r="M514"/>
  <c r="N514"/>
  <c r="O498"/>
  <c r="M498"/>
  <c r="N498"/>
  <c r="O482"/>
  <c r="M482"/>
  <c r="N482"/>
  <c r="O466"/>
  <c r="M466"/>
  <c r="N466"/>
  <c r="O450"/>
  <c r="M450"/>
  <c r="N450"/>
  <c r="O434"/>
  <c r="M434"/>
  <c r="N434"/>
  <c r="N418"/>
  <c r="M418"/>
  <c r="O418"/>
  <c r="M402"/>
  <c r="N402"/>
  <c r="O402"/>
  <c r="M386"/>
  <c r="N386"/>
  <c r="O386"/>
  <c r="M370"/>
  <c r="O370"/>
  <c r="N370"/>
  <c r="M354"/>
  <c r="O354"/>
  <c r="N354"/>
  <c r="N338"/>
  <c r="O338"/>
  <c r="M338"/>
  <c r="N322"/>
  <c r="O322"/>
  <c r="M322"/>
  <c r="M306"/>
  <c r="O306"/>
  <c r="N306"/>
  <c r="M290"/>
  <c r="N290"/>
  <c r="O290"/>
  <c r="N274"/>
  <c r="O274"/>
  <c r="M274"/>
  <c r="N258"/>
  <c r="O258"/>
  <c r="M258"/>
  <c r="N242"/>
  <c r="M242"/>
  <c r="O242"/>
  <c r="M359"/>
  <c r="N359"/>
  <c r="O359"/>
  <c r="N327"/>
  <c r="M327"/>
  <c r="O327"/>
  <c r="R9" i="3"/>
  <c r="M9"/>
  <c r="N11" i="4"/>
  <c r="Q11"/>
  <c r="R11" s="1"/>
  <c r="O11"/>
  <c r="P11"/>
  <c r="H11"/>
  <c r="I11" s="1"/>
  <c r="G12"/>
  <c r="J13"/>
  <c r="O11" i="5" l="1"/>
  <c r="H12"/>
  <c r="I11" i="1"/>
  <c r="G12" s="1"/>
  <c r="N12" i="2"/>
  <c r="J12"/>
  <c r="H12"/>
  <c r="O12"/>
  <c r="P11"/>
  <c r="N12" i="1"/>
  <c r="H12"/>
  <c r="O12"/>
  <c r="J12"/>
  <c r="Q12" s="1"/>
  <c r="P11"/>
  <c r="Q11"/>
  <c r="U9" i="3"/>
  <c r="I10"/>
  <c r="Q12" i="4"/>
  <c r="R12" s="1"/>
  <c r="O12"/>
  <c r="N12"/>
  <c r="H12"/>
  <c r="I12" s="1"/>
  <c r="G13"/>
  <c r="J14"/>
  <c r="I12" i="5" l="1"/>
  <c r="N12" s="1"/>
  <c r="M12"/>
  <c r="J12"/>
  <c r="H13"/>
  <c r="O12"/>
  <c r="I12" i="2"/>
  <c r="G13" s="1"/>
  <c r="P12"/>
  <c r="Q12"/>
  <c r="I12" i="1"/>
  <c r="G13" s="1"/>
  <c r="P12"/>
  <c r="K10" i="3"/>
  <c r="S10" s="1"/>
  <c r="R10"/>
  <c r="Q10"/>
  <c r="J15" i="4"/>
  <c r="N13"/>
  <c r="Q13"/>
  <c r="R13" s="1"/>
  <c r="H13"/>
  <c r="I13" s="1"/>
  <c r="G14" s="1"/>
  <c r="O13"/>
  <c r="P12"/>
  <c r="I13" i="5" l="1"/>
  <c r="N13" s="1"/>
  <c r="J13"/>
  <c r="M13"/>
  <c r="N13" i="2"/>
  <c r="O13"/>
  <c r="H13"/>
  <c r="Q13"/>
  <c r="J13"/>
  <c r="I13" s="1"/>
  <c r="P13"/>
  <c r="G14"/>
  <c r="H13" i="1"/>
  <c r="N13"/>
  <c r="J13"/>
  <c r="I13" s="1"/>
  <c r="G14" s="1"/>
  <c r="O13"/>
  <c r="L10" i="3"/>
  <c r="T10" s="1"/>
  <c r="M10"/>
  <c r="N14" i="4"/>
  <c r="Q14"/>
  <c r="R14" s="1"/>
  <c r="O14"/>
  <c r="H14"/>
  <c r="I14" s="1"/>
  <c r="G15" s="1"/>
  <c r="J16"/>
  <c r="P13"/>
  <c r="H14" i="5" l="1"/>
  <c r="O13"/>
  <c r="P14" i="4"/>
  <c r="H14" i="2"/>
  <c r="N14"/>
  <c r="J14"/>
  <c r="I14" s="1"/>
  <c r="G15" s="1"/>
  <c r="O14"/>
  <c r="Q14"/>
  <c r="O14" i="1"/>
  <c r="N14"/>
  <c r="J14"/>
  <c r="H14"/>
  <c r="Q13"/>
  <c r="P13"/>
  <c r="I11" i="3"/>
  <c r="U10"/>
  <c r="J17" i="4"/>
  <c r="Q15"/>
  <c r="R15" s="1"/>
  <c r="O15"/>
  <c r="P15"/>
  <c r="H15"/>
  <c r="I15" s="1"/>
  <c r="G16"/>
  <c r="N15"/>
  <c r="I14" i="5" l="1"/>
  <c r="N14" s="1"/>
  <c r="M14"/>
  <c r="H15" i="2"/>
  <c r="J15"/>
  <c r="I15" s="1"/>
  <c r="G16" s="1"/>
  <c r="N15"/>
  <c r="O15"/>
  <c r="P14"/>
  <c r="I14" i="1"/>
  <c r="G15" s="1"/>
  <c r="P14"/>
  <c r="Q14"/>
  <c r="R11" i="3"/>
  <c r="Q11"/>
  <c r="K11"/>
  <c r="J18" i="4"/>
  <c r="Q16"/>
  <c r="R16" s="1"/>
  <c r="N16"/>
  <c r="O16"/>
  <c r="H16"/>
  <c r="I16" s="1"/>
  <c r="G17" s="1"/>
  <c r="J14" i="5" l="1"/>
  <c r="J16" i="2"/>
  <c r="O16"/>
  <c r="Q16"/>
  <c r="H16"/>
  <c r="P16" s="1"/>
  <c r="N16"/>
  <c r="Q15"/>
  <c r="P15"/>
  <c r="O15" i="1"/>
  <c r="N15"/>
  <c r="J15"/>
  <c r="I15" s="1"/>
  <c r="G16" s="1"/>
  <c r="H15"/>
  <c r="L11" i="3"/>
  <c r="T11" s="1"/>
  <c r="M11"/>
  <c r="S11"/>
  <c r="O17" i="4"/>
  <c r="N17"/>
  <c r="Q17"/>
  <c r="R17" s="1"/>
  <c r="H17"/>
  <c r="I17" s="1"/>
  <c r="G18" s="1"/>
  <c r="P16"/>
  <c r="J19"/>
  <c r="H15" i="5" l="1"/>
  <c r="O14"/>
  <c r="P17" i="4"/>
  <c r="I16" i="2"/>
  <c r="G17" s="1"/>
  <c r="H16" i="1"/>
  <c r="N16"/>
  <c r="P16"/>
  <c r="O16"/>
  <c r="J16"/>
  <c r="P15"/>
  <c r="Q15"/>
  <c r="U11" i="3"/>
  <c r="I12"/>
  <c r="J20" i="4"/>
  <c r="Q18"/>
  <c r="R18" s="1"/>
  <c r="N18"/>
  <c r="O18"/>
  <c r="H18"/>
  <c r="I18" s="1"/>
  <c r="G19" s="1"/>
  <c r="I15" i="5" l="1"/>
  <c r="N15" s="1"/>
  <c r="M15"/>
  <c r="J15"/>
  <c r="I16" i="1"/>
  <c r="G17" s="1"/>
  <c r="J17" i="2"/>
  <c r="Q17"/>
  <c r="O17"/>
  <c r="H17"/>
  <c r="N17"/>
  <c r="P17"/>
  <c r="Q16" i="1"/>
  <c r="N17"/>
  <c r="O17"/>
  <c r="H17"/>
  <c r="J17"/>
  <c r="I17" s="1"/>
  <c r="G18" s="1"/>
  <c r="R12" i="3"/>
  <c r="K12"/>
  <c r="S12" s="1"/>
  <c r="Q12"/>
  <c r="N19" i="4"/>
  <c r="Q19"/>
  <c r="R19" s="1"/>
  <c r="C22" s="1"/>
  <c r="O19"/>
  <c r="C23" s="1"/>
  <c r="H19"/>
  <c r="I19" s="1"/>
  <c r="G20" s="1"/>
  <c r="P18"/>
  <c r="H16" i="5" l="1"/>
  <c r="O15"/>
  <c r="I17" i="2"/>
  <c r="G18" s="1"/>
  <c r="H18" i="1"/>
  <c r="J18"/>
  <c r="P18"/>
  <c r="N18"/>
  <c r="O18"/>
  <c r="Q17"/>
  <c r="P17"/>
  <c r="M12" i="3"/>
  <c r="L12"/>
  <c r="T12" s="1"/>
  <c r="Q20" i="4"/>
  <c r="R20" s="1"/>
  <c r="H20"/>
  <c r="I20" s="1"/>
  <c r="G21"/>
  <c r="O20"/>
  <c r="N20"/>
  <c r="P20"/>
  <c r="P19"/>
  <c r="I16" i="5" l="1"/>
  <c r="N16" s="1"/>
  <c r="M16"/>
  <c r="J16"/>
  <c r="I18" i="1"/>
  <c r="G19" s="1"/>
  <c r="N19" s="1"/>
  <c r="H18" i="2"/>
  <c r="N18"/>
  <c r="J18"/>
  <c r="I18" s="1"/>
  <c r="G19" s="1"/>
  <c r="O18"/>
  <c r="P18"/>
  <c r="H19" i="1"/>
  <c r="O19"/>
  <c r="Q18"/>
  <c r="U12" i="3"/>
  <c r="I13"/>
  <c r="Q21" i="4"/>
  <c r="R21" s="1"/>
  <c r="N21"/>
  <c r="J21"/>
  <c r="P21"/>
  <c r="H21"/>
  <c r="O21"/>
  <c r="H17" i="5" l="1"/>
  <c r="O16"/>
  <c r="P19" i="1"/>
  <c r="J19"/>
  <c r="Q19" s="1"/>
  <c r="N19" i="2"/>
  <c r="O19"/>
  <c r="J19"/>
  <c r="I19" s="1"/>
  <c r="G20" s="1"/>
  <c r="H19"/>
  <c r="Q19"/>
  <c r="Q18"/>
  <c r="I19" i="1"/>
  <c r="G20" s="1"/>
  <c r="K13" i="3"/>
  <c r="R13"/>
  <c r="S13"/>
  <c r="Q13"/>
  <c r="I21" i="4"/>
  <c r="G22" s="1"/>
  <c r="I17" i="5" l="1"/>
  <c r="N17" s="1"/>
  <c r="M17"/>
  <c r="O20" i="2"/>
  <c r="N20"/>
  <c r="C22"/>
  <c r="J20"/>
  <c r="H20"/>
  <c r="P19"/>
  <c r="O20" i="1"/>
  <c r="N20"/>
  <c r="C22"/>
  <c r="J20"/>
  <c r="I20" s="1"/>
  <c r="G21" s="1"/>
  <c r="H20"/>
  <c r="L13" i="3"/>
  <c r="T13" s="1"/>
  <c r="M13"/>
  <c r="Q22" i="4"/>
  <c r="R22" s="1"/>
  <c r="J22"/>
  <c r="H22"/>
  <c r="O22"/>
  <c r="N22"/>
  <c r="P22"/>
  <c r="J17" i="5" l="1"/>
  <c r="H18" s="1"/>
  <c r="O17"/>
  <c r="I22" i="4"/>
  <c r="G23" s="1"/>
  <c r="I20" i="2"/>
  <c r="G21" s="1"/>
  <c r="P20"/>
  <c r="Q20"/>
  <c r="D22"/>
  <c r="J21" i="1"/>
  <c r="I21" s="1"/>
  <c r="G22" s="1"/>
  <c r="H21"/>
  <c r="Q21"/>
  <c r="O21"/>
  <c r="N21"/>
  <c r="Q20"/>
  <c r="P20"/>
  <c r="D22"/>
  <c r="U13" i="3"/>
  <c r="I14"/>
  <c r="H23" i="4"/>
  <c r="O23"/>
  <c r="P23"/>
  <c r="N23"/>
  <c r="Q23"/>
  <c r="R23" s="1"/>
  <c r="J23"/>
  <c r="I18" i="5" l="1"/>
  <c r="N18" s="1"/>
  <c r="M18"/>
  <c r="I23" i="4"/>
  <c r="G24" s="1"/>
  <c r="P21" i="1"/>
  <c r="H21" i="2"/>
  <c r="O21"/>
  <c r="N21"/>
  <c r="J21"/>
  <c r="I21" s="1"/>
  <c r="G22"/>
  <c r="J22" i="1"/>
  <c r="N22"/>
  <c r="O22"/>
  <c r="H22"/>
  <c r="P22" s="1"/>
  <c r="Q22"/>
  <c r="Q14" i="3"/>
  <c r="R14"/>
  <c r="K14"/>
  <c r="J24" i="4"/>
  <c r="H24"/>
  <c r="N24"/>
  <c r="Q24"/>
  <c r="R24" s="1"/>
  <c r="O24"/>
  <c r="P24"/>
  <c r="J18" i="5" l="1"/>
  <c r="N22" i="2"/>
  <c r="J22"/>
  <c r="I22" s="1"/>
  <c r="G23" s="1"/>
  <c r="H22"/>
  <c r="O22"/>
  <c r="P22"/>
  <c r="Q21"/>
  <c r="P21"/>
  <c r="I22" i="1"/>
  <c r="G23" s="1"/>
  <c r="L14" i="3"/>
  <c r="T14" s="1"/>
  <c r="M14"/>
  <c r="S14"/>
  <c r="I24" i="4"/>
  <c r="G25" s="1"/>
  <c r="H19" i="5" l="1"/>
  <c r="O18"/>
  <c r="O23" i="2"/>
  <c r="H23"/>
  <c r="N23"/>
  <c r="J23"/>
  <c r="P23"/>
  <c r="Q22"/>
  <c r="J23" i="1"/>
  <c r="H23"/>
  <c r="N23"/>
  <c r="O23"/>
  <c r="I15" i="3"/>
  <c r="U14"/>
  <c r="H25" i="4"/>
  <c r="N25"/>
  <c r="P25"/>
  <c r="O25"/>
  <c r="Q25"/>
  <c r="R25" s="1"/>
  <c r="J25"/>
  <c r="I25" s="1"/>
  <c r="G26" s="1"/>
  <c r="I19" i="5" l="1"/>
  <c r="N19" s="1"/>
  <c r="M19"/>
  <c r="J19"/>
  <c r="I23" i="1"/>
  <c r="G24" s="1"/>
  <c r="I23" i="2"/>
  <c r="G24" s="1"/>
  <c r="Q23"/>
  <c r="J24" i="1"/>
  <c r="Q24" s="1"/>
  <c r="H24"/>
  <c r="P24"/>
  <c r="O24"/>
  <c r="N24"/>
  <c r="Q23"/>
  <c r="P23"/>
  <c r="Q15" i="3"/>
  <c r="K15"/>
  <c r="S15" s="1"/>
  <c r="R15"/>
  <c r="Q26" i="4"/>
  <c r="R26" s="1"/>
  <c r="H26"/>
  <c r="O26"/>
  <c r="J26"/>
  <c r="I26" s="1"/>
  <c r="G27" s="1"/>
  <c r="P26"/>
  <c r="N26"/>
  <c r="H20" i="5" l="1"/>
  <c r="O19"/>
  <c r="O24" i="2"/>
  <c r="H24"/>
  <c r="N24"/>
  <c r="J24"/>
  <c r="Q24"/>
  <c r="I24" i="1"/>
  <c r="G25" s="1"/>
  <c r="L15" i="3"/>
  <c r="T15" s="1"/>
  <c r="M15"/>
  <c r="Q27" i="4"/>
  <c r="R27" s="1"/>
  <c r="H27"/>
  <c r="J27"/>
  <c r="P27"/>
  <c r="O27"/>
  <c r="N27"/>
  <c r="I20" i="5" l="1"/>
  <c r="N20" s="1"/>
  <c r="M20"/>
  <c r="J20"/>
  <c r="I24" i="2"/>
  <c r="G25" s="1"/>
  <c r="P24"/>
  <c r="O25" i="1"/>
  <c r="J25"/>
  <c r="N25"/>
  <c r="H25"/>
  <c r="U15" i="3"/>
  <c r="I16"/>
  <c r="I27" i="4"/>
  <c r="G28" s="1"/>
  <c r="H21" i="5" l="1"/>
  <c r="O20"/>
  <c r="I25" i="1"/>
  <c r="G26" s="1"/>
  <c r="Q25"/>
  <c r="H25" i="2"/>
  <c r="O25"/>
  <c r="N25"/>
  <c r="J25"/>
  <c r="I25" s="1"/>
  <c r="P25"/>
  <c r="G26"/>
  <c r="H26" i="1"/>
  <c r="J26"/>
  <c r="I26" s="1"/>
  <c r="G27" s="1"/>
  <c r="N26"/>
  <c r="O26"/>
  <c r="P25"/>
  <c r="Q16" i="3"/>
  <c r="K16"/>
  <c r="S16" s="1"/>
  <c r="R16"/>
  <c r="N28" i="4"/>
  <c r="H28"/>
  <c r="P28"/>
  <c r="O28"/>
  <c r="Q28"/>
  <c r="R28" s="1"/>
  <c r="J28"/>
  <c r="I28" s="1"/>
  <c r="G29" s="1"/>
  <c r="I21" i="5" l="1"/>
  <c r="N21" s="1"/>
  <c r="M21"/>
  <c r="N26" i="2"/>
  <c r="J26"/>
  <c r="I26" s="1"/>
  <c r="G27" s="1"/>
  <c r="H26"/>
  <c r="O26"/>
  <c r="P26"/>
  <c r="Q25"/>
  <c r="N27" i="1"/>
  <c r="H27"/>
  <c r="J27"/>
  <c r="Q27" s="1"/>
  <c r="O27"/>
  <c r="P26"/>
  <c r="Q26"/>
  <c r="L16" i="3"/>
  <c r="T16" s="1"/>
  <c r="M16"/>
  <c r="P29" i="4"/>
  <c r="O29"/>
  <c r="Q29"/>
  <c r="R29" s="1"/>
  <c r="H29"/>
  <c r="N29"/>
  <c r="J29"/>
  <c r="I29" s="1"/>
  <c r="G30" s="1"/>
  <c r="J21" i="5" l="1"/>
  <c r="H22" s="1"/>
  <c r="O21"/>
  <c r="N27" i="2"/>
  <c r="H27"/>
  <c r="O27"/>
  <c r="J27"/>
  <c r="Q27"/>
  <c r="Q26"/>
  <c r="I27" i="1"/>
  <c r="G28" s="1"/>
  <c r="P27"/>
  <c r="I17" i="3"/>
  <c r="U16"/>
  <c r="P30" i="4"/>
  <c r="H30"/>
  <c r="O30"/>
  <c r="Q30"/>
  <c r="R30" s="1"/>
  <c r="N30"/>
  <c r="J30"/>
  <c r="I22" i="5" l="1"/>
  <c r="N22" s="1"/>
  <c r="M22"/>
  <c r="I27" i="2"/>
  <c r="G28" s="1"/>
  <c r="P27"/>
  <c r="O28" i="1"/>
  <c r="J28"/>
  <c r="Q28" s="1"/>
  <c r="N28"/>
  <c r="H28"/>
  <c r="K17" i="3"/>
  <c r="S17" s="1"/>
  <c r="Q17"/>
  <c r="R17"/>
  <c r="I30" i="4"/>
  <c r="G31" s="1"/>
  <c r="J22" i="5" l="1"/>
  <c r="O28" i="2"/>
  <c r="N28"/>
  <c r="J28"/>
  <c r="I28" s="1"/>
  <c r="G29" s="1"/>
  <c r="H28"/>
  <c r="P28"/>
  <c r="I28" i="1"/>
  <c r="G29" s="1"/>
  <c r="P28"/>
  <c r="L17" i="3"/>
  <c r="T17" s="1"/>
  <c r="M17"/>
  <c r="Q31" i="4"/>
  <c r="R31" s="1"/>
  <c r="O31"/>
  <c r="P31"/>
  <c r="J31"/>
  <c r="I31" s="1"/>
  <c r="G32" s="1"/>
  <c r="H31"/>
  <c r="N31"/>
  <c r="H23" i="5" l="1"/>
  <c r="O22"/>
  <c r="H29" i="2"/>
  <c r="J29"/>
  <c r="I29" s="1"/>
  <c r="O29"/>
  <c r="N29"/>
  <c r="G30"/>
  <c r="Q28"/>
  <c r="O29" i="1"/>
  <c r="J29"/>
  <c r="H29"/>
  <c r="N29"/>
  <c r="I18" i="3"/>
  <c r="U17"/>
  <c r="H32" i="4"/>
  <c r="Q32"/>
  <c r="R32" s="1"/>
  <c r="O32"/>
  <c r="P32"/>
  <c r="N32"/>
  <c r="J32"/>
  <c r="I32" s="1"/>
  <c r="G33" s="1"/>
  <c r="I23" i="5" l="1"/>
  <c r="N23" s="1"/>
  <c r="M23"/>
  <c r="J23"/>
  <c r="P29" i="1"/>
  <c r="Q29" i="2"/>
  <c r="P29"/>
  <c r="N30"/>
  <c r="O30"/>
  <c r="J30"/>
  <c r="I30" s="1"/>
  <c r="G31" s="1"/>
  <c r="H30"/>
  <c r="Q30"/>
  <c r="I29" i="1"/>
  <c r="G30" s="1"/>
  <c r="Q29"/>
  <c r="Q18" i="3"/>
  <c r="K18"/>
  <c r="S18" s="1"/>
  <c r="R18"/>
  <c r="H33" i="4"/>
  <c r="N33"/>
  <c r="O33"/>
  <c r="P33"/>
  <c r="Q33"/>
  <c r="R33" s="1"/>
  <c r="J33"/>
  <c r="H24" i="5" l="1"/>
  <c r="O23"/>
  <c r="I33" i="4"/>
  <c r="G34" s="1"/>
  <c r="J31" i="2"/>
  <c r="O31"/>
  <c r="H31"/>
  <c r="P31" s="1"/>
  <c r="N31"/>
  <c r="Q31"/>
  <c r="P30"/>
  <c r="O30" i="1"/>
  <c r="J30"/>
  <c r="N30"/>
  <c r="H30"/>
  <c r="M18" i="3"/>
  <c r="L18"/>
  <c r="T18" s="1"/>
  <c r="O34" i="4"/>
  <c r="Q34"/>
  <c r="R34" s="1"/>
  <c r="J34"/>
  <c r="H34"/>
  <c r="N34"/>
  <c r="P34"/>
  <c r="I24" i="5" l="1"/>
  <c r="N24" s="1"/>
  <c r="M24"/>
  <c r="J24"/>
  <c r="I31" i="2"/>
  <c r="G32" s="1"/>
  <c r="I30" i="1"/>
  <c r="G31" s="1"/>
  <c r="P30"/>
  <c r="Q30"/>
  <c r="I19" i="3"/>
  <c r="U18"/>
  <c r="I34" i="4"/>
  <c r="G35" s="1"/>
  <c r="H25" i="5" l="1"/>
  <c r="O24"/>
  <c r="O32" i="2"/>
  <c r="Q32"/>
  <c r="C23"/>
  <c r="D23" s="1"/>
  <c r="J32"/>
  <c r="H32"/>
  <c r="N32"/>
  <c r="N31" i="1"/>
  <c r="O31"/>
  <c r="J31"/>
  <c r="H31"/>
  <c r="Q19" i="3"/>
  <c r="R19"/>
  <c r="K19"/>
  <c r="S19" s="1"/>
  <c r="O35" i="4"/>
  <c r="N35"/>
  <c r="J35"/>
  <c r="P35"/>
  <c r="Q35"/>
  <c r="R35" s="1"/>
  <c r="H35"/>
  <c r="I25" i="5" l="1"/>
  <c r="N25" s="1"/>
  <c r="J25"/>
  <c r="M25"/>
  <c r="I32" i="2"/>
  <c r="G33" s="1"/>
  <c r="P32"/>
  <c r="I31" i="1"/>
  <c r="G32" s="1"/>
  <c r="P31"/>
  <c r="Q31"/>
  <c r="L19" i="3"/>
  <c r="T19" s="1"/>
  <c r="M19"/>
  <c r="I35" i="4"/>
  <c r="G36" s="1"/>
  <c r="H26" i="5" l="1"/>
  <c r="O25"/>
  <c r="O33" i="2"/>
  <c r="N33"/>
  <c r="H33"/>
  <c r="P33" s="1"/>
  <c r="J33"/>
  <c r="H32" i="1"/>
  <c r="N32"/>
  <c r="C23"/>
  <c r="D23" s="1"/>
  <c r="O32"/>
  <c r="J32"/>
  <c r="I32" s="1"/>
  <c r="G33" s="1"/>
  <c r="Q32"/>
  <c r="I20" i="3"/>
  <c r="U19"/>
  <c r="Q36" i="4"/>
  <c r="R36" s="1"/>
  <c r="O36"/>
  <c r="J36"/>
  <c r="H36"/>
  <c r="N36"/>
  <c r="P36"/>
  <c r="I26" i="5" l="1"/>
  <c r="N26" s="1"/>
  <c r="M26"/>
  <c r="I33" i="2"/>
  <c r="G34" s="1"/>
  <c r="Q33"/>
  <c r="J33" i="1"/>
  <c r="H33"/>
  <c r="P33" s="1"/>
  <c r="N33"/>
  <c r="Q33"/>
  <c r="O33"/>
  <c r="P32"/>
  <c r="Q20" i="3"/>
  <c r="K20"/>
  <c r="S20" s="1"/>
  <c r="R20"/>
  <c r="I36" i="4"/>
  <c r="G37" s="1"/>
  <c r="J26" i="5" l="1"/>
  <c r="J34" i="2"/>
  <c r="H34"/>
  <c r="Q34"/>
  <c r="N34"/>
  <c r="O34"/>
  <c r="P34"/>
  <c r="I33" i="1"/>
  <c r="G34" s="1"/>
  <c r="L20" i="3"/>
  <c r="T20" s="1"/>
  <c r="M20"/>
  <c r="Q37" i="4"/>
  <c r="R37" s="1"/>
  <c r="H37"/>
  <c r="P37"/>
  <c r="J37"/>
  <c r="N37"/>
  <c r="O37"/>
  <c r="H27" i="5" l="1"/>
  <c r="O26"/>
  <c r="I34" i="2"/>
  <c r="G35" s="1"/>
  <c r="H34" i="1"/>
  <c r="O34"/>
  <c r="J34"/>
  <c r="I34" s="1"/>
  <c r="G35" s="1"/>
  <c r="N34"/>
  <c r="U20" i="3"/>
  <c r="I21"/>
  <c r="I37" i="4"/>
  <c r="G38" s="1"/>
  <c r="I27" i="5" l="1"/>
  <c r="N27" s="1"/>
  <c r="M27"/>
  <c r="J27"/>
  <c r="O35" i="2"/>
  <c r="J35"/>
  <c r="H35"/>
  <c r="P35" s="1"/>
  <c r="N35"/>
  <c r="N35" i="1"/>
  <c r="H35"/>
  <c r="J35"/>
  <c r="O35"/>
  <c r="Q35"/>
  <c r="Q34"/>
  <c r="P34"/>
  <c r="Q21" i="3"/>
  <c r="R21"/>
  <c r="K21"/>
  <c r="S21" s="1"/>
  <c r="N38" i="4"/>
  <c r="P38"/>
  <c r="H38"/>
  <c r="J38"/>
  <c r="I38" s="1"/>
  <c r="G39" s="1"/>
  <c r="O38"/>
  <c r="Q38"/>
  <c r="R38" s="1"/>
  <c r="H28" i="5" l="1"/>
  <c r="O27"/>
  <c r="I35" i="2"/>
  <c r="G36" s="1"/>
  <c r="Q35"/>
  <c r="I35" i="1"/>
  <c r="G36" s="1"/>
  <c r="P35"/>
  <c r="M21" i="3"/>
  <c r="L21"/>
  <c r="T21" s="1"/>
  <c r="J39" i="4"/>
  <c r="H39"/>
  <c r="Q39"/>
  <c r="R39" s="1"/>
  <c r="N39"/>
  <c r="O39"/>
  <c r="P39"/>
  <c r="I28" i="5" l="1"/>
  <c r="N28" s="1"/>
  <c r="M28"/>
  <c r="J28"/>
  <c r="H36" i="2"/>
  <c r="Q36"/>
  <c r="O36"/>
  <c r="J36"/>
  <c r="I36" s="1"/>
  <c r="G37"/>
  <c r="N36"/>
  <c r="H36" i="1"/>
  <c r="N36"/>
  <c r="J36"/>
  <c r="Q36" s="1"/>
  <c r="O36"/>
  <c r="U21" i="3"/>
  <c r="I22"/>
  <c r="I39" i="4"/>
  <c r="G40" s="1"/>
  <c r="H29" i="5" l="1"/>
  <c r="O28"/>
  <c r="P36" i="2"/>
  <c r="O37"/>
  <c r="J37"/>
  <c r="H37"/>
  <c r="P37"/>
  <c r="N37"/>
  <c r="Q37"/>
  <c r="I36" i="1"/>
  <c r="G37" s="1"/>
  <c r="P36"/>
  <c r="Q22" i="3"/>
  <c r="K22"/>
  <c r="S22" s="1"/>
  <c r="R22"/>
  <c r="Q40" i="4"/>
  <c r="R40" s="1"/>
  <c r="O40"/>
  <c r="P40"/>
  <c r="H40"/>
  <c r="J40"/>
  <c r="I40" s="1"/>
  <c r="G41" s="1"/>
  <c r="N40"/>
  <c r="I29" i="5" l="1"/>
  <c r="N29" s="1"/>
  <c r="J29"/>
  <c r="M29"/>
  <c r="I37" i="2"/>
  <c r="G38" s="1"/>
  <c r="O37" i="1"/>
  <c r="J37"/>
  <c r="N37"/>
  <c r="H37"/>
  <c r="P37" s="1"/>
  <c r="M22" i="3"/>
  <c r="L22"/>
  <c r="T22" s="1"/>
  <c r="Q41" i="4"/>
  <c r="R41" s="1"/>
  <c r="O41"/>
  <c r="N41"/>
  <c r="H41"/>
  <c r="J41"/>
  <c r="P41"/>
  <c r="H30" i="5" l="1"/>
  <c r="O29"/>
  <c r="I37" i="1"/>
  <c r="G38" s="1"/>
  <c r="O38" i="2"/>
  <c r="Q38"/>
  <c r="J38"/>
  <c r="N38"/>
  <c r="H38"/>
  <c r="P38"/>
  <c r="J38" i="1"/>
  <c r="O38"/>
  <c r="N38"/>
  <c r="H38"/>
  <c r="Q38"/>
  <c r="Q37"/>
  <c r="I23" i="3"/>
  <c r="U22"/>
  <c r="I41" i="4"/>
  <c r="G42" s="1"/>
  <c r="I30" i="5" l="1"/>
  <c r="N30" s="1"/>
  <c r="M30"/>
  <c r="P38" i="1"/>
  <c r="I38" i="2"/>
  <c r="G39" s="1"/>
  <c r="I38" i="1"/>
  <c r="G39" s="1"/>
  <c r="R23" i="3"/>
  <c r="Q23"/>
  <c r="K23"/>
  <c r="S23" s="1"/>
  <c r="H42" i="4"/>
  <c r="N42"/>
  <c r="P42"/>
  <c r="Q42"/>
  <c r="R42" s="1"/>
  <c r="O42"/>
  <c r="J42"/>
  <c r="I42" s="1"/>
  <c r="G43" s="1"/>
  <c r="J30" i="5" l="1"/>
  <c r="H39" i="2"/>
  <c r="J39"/>
  <c r="I39" s="1"/>
  <c r="G40" s="1"/>
  <c r="N39"/>
  <c r="O39"/>
  <c r="N39" i="1"/>
  <c r="O39"/>
  <c r="H39"/>
  <c r="J39"/>
  <c r="I39" s="1"/>
  <c r="G40" s="1"/>
  <c r="L23" i="3"/>
  <c r="T23" s="1"/>
  <c r="M23"/>
  <c r="J43" i="4"/>
  <c r="P43"/>
  <c r="Q43"/>
  <c r="R43" s="1"/>
  <c r="H43"/>
  <c r="O43"/>
  <c r="N43"/>
  <c r="H31" i="5" l="1"/>
  <c r="O30"/>
  <c r="P39" i="1"/>
  <c r="Q39"/>
  <c r="J40" i="2"/>
  <c r="P40"/>
  <c r="N40"/>
  <c r="Q40"/>
  <c r="H40"/>
  <c r="O40"/>
  <c r="P39"/>
  <c r="Q39"/>
  <c r="O40" i="1"/>
  <c r="H40"/>
  <c r="J40"/>
  <c r="Q40" s="1"/>
  <c r="N40"/>
  <c r="I24" i="3"/>
  <c r="U23"/>
  <c r="I43" i="4"/>
  <c r="G44" s="1"/>
  <c r="I31" i="5" l="1"/>
  <c r="N31" s="1"/>
  <c r="M31"/>
  <c r="J31"/>
  <c r="I40" i="2"/>
  <c r="G41" s="1"/>
  <c r="I40" i="1"/>
  <c r="G41" s="1"/>
  <c r="P40"/>
  <c r="K24" i="3"/>
  <c r="R24"/>
  <c r="Q24"/>
  <c r="Q44" i="4"/>
  <c r="R44" s="1"/>
  <c r="J44"/>
  <c r="P44"/>
  <c r="N44"/>
  <c r="O44"/>
  <c r="H44"/>
  <c r="H32" i="5" l="1"/>
  <c r="O31"/>
  <c r="I44" i="4"/>
  <c r="G45" s="1"/>
  <c r="O45" s="1"/>
  <c r="H41" i="2"/>
  <c r="J41"/>
  <c r="I41" s="1"/>
  <c r="G42" s="1"/>
  <c r="N41"/>
  <c r="O41"/>
  <c r="J41" i="1"/>
  <c r="O41"/>
  <c r="N41"/>
  <c r="Q41"/>
  <c r="H41"/>
  <c r="P41" s="1"/>
  <c r="L24" i="3"/>
  <c r="T24" s="1"/>
  <c r="M24"/>
  <c r="S24"/>
  <c r="P45" i="4"/>
  <c r="H45"/>
  <c r="N45"/>
  <c r="I32" i="5" l="1"/>
  <c r="N32" s="1"/>
  <c r="M32"/>
  <c r="J32"/>
  <c r="Q45" i="4"/>
  <c r="R45" s="1"/>
  <c r="J45"/>
  <c r="H42" i="2"/>
  <c r="J42"/>
  <c r="I42" s="1"/>
  <c r="G43" s="1"/>
  <c r="N42"/>
  <c r="P42"/>
  <c r="O42"/>
  <c r="P41"/>
  <c r="Q41"/>
  <c r="I41" i="1"/>
  <c r="G42" s="1"/>
  <c r="U24" i="3"/>
  <c r="I25"/>
  <c r="I45" i="4"/>
  <c r="G46" s="1"/>
  <c r="H33" i="5" l="1"/>
  <c r="O32"/>
  <c r="N43" i="2"/>
  <c r="O43"/>
  <c r="H43"/>
  <c r="P43" s="1"/>
  <c r="J43"/>
  <c r="Q42"/>
  <c r="N42" i="1"/>
  <c r="O42"/>
  <c r="J42"/>
  <c r="I42" s="1"/>
  <c r="H42"/>
  <c r="G43"/>
  <c r="R25" i="3"/>
  <c r="Q25"/>
  <c r="K25"/>
  <c r="H46" i="4"/>
  <c r="P46"/>
  <c r="N46"/>
  <c r="Q46"/>
  <c r="R46" s="1"/>
  <c r="O46"/>
  <c r="J46"/>
  <c r="I33" i="5" l="1"/>
  <c r="N33" s="1"/>
  <c r="J33"/>
  <c r="M33"/>
  <c r="I46" i="4"/>
  <c r="G47" s="1"/>
  <c r="J47" s="1"/>
  <c r="I47" s="1"/>
  <c r="G48" s="1"/>
  <c r="I43" i="2"/>
  <c r="G44" s="1"/>
  <c r="Q43"/>
  <c r="N43" i="1"/>
  <c r="J43"/>
  <c r="P43" s="1"/>
  <c r="O43"/>
  <c r="H43"/>
  <c r="P42"/>
  <c r="Q42"/>
  <c r="L25" i="3"/>
  <c r="T25" s="1"/>
  <c r="M25"/>
  <c r="S25"/>
  <c r="N47" i="4"/>
  <c r="Q47"/>
  <c r="R47" s="1"/>
  <c r="H47"/>
  <c r="H34" i="5" l="1"/>
  <c r="O33"/>
  <c r="P47" i="4"/>
  <c r="O47"/>
  <c r="N44" i="2"/>
  <c r="J44"/>
  <c r="C24"/>
  <c r="D24" s="1"/>
  <c r="H44"/>
  <c r="O44"/>
  <c r="P44"/>
  <c r="I43" i="1"/>
  <c r="G44" s="1"/>
  <c r="Q43"/>
  <c r="U25" i="3"/>
  <c r="I26"/>
  <c r="J48" i="4"/>
  <c r="O48"/>
  <c r="P48"/>
  <c r="H48"/>
  <c r="Q48"/>
  <c r="R48" s="1"/>
  <c r="N48"/>
  <c r="I34" i="5" l="1"/>
  <c r="N34" s="1"/>
  <c r="M34"/>
  <c r="I44" i="2"/>
  <c r="G45" s="1"/>
  <c r="Q44"/>
  <c r="O44" i="1"/>
  <c r="J44"/>
  <c r="I44" s="1"/>
  <c r="G45" s="1"/>
  <c r="H44"/>
  <c r="C24"/>
  <c r="D24" s="1"/>
  <c r="N44"/>
  <c r="Q26" i="3"/>
  <c r="K26"/>
  <c r="R26"/>
  <c r="I48" i="4"/>
  <c r="G49" s="1"/>
  <c r="J34" i="5" l="1"/>
  <c r="O45" i="2"/>
  <c r="H45"/>
  <c r="J45"/>
  <c r="I45" s="1"/>
  <c r="G46" s="1"/>
  <c r="N45"/>
  <c r="P45"/>
  <c r="J45" i="1"/>
  <c r="P45" s="1"/>
  <c r="N45"/>
  <c r="O45"/>
  <c r="H45"/>
  <c r="P44"/>
  <c r="Q44"/>
  <c r="L26" i="3"/>
  <c r="T26" s="1"/>
  <c r="M26"/>
  <c r="S26"/>
  <c r="Q49" i="4"/>
  <c r="R49" s="1"/>
  <c r="N49"/>
  <c r="O49"/>
  <c r="H49"/>
  <c r="J49"/>
  <c r="P49"/>
  <c r="H35" i="5" l="1"/>
  <c r="O34"/>
  <c r="Q45" i="1"/>
  <c r="O46" i="2"/>
  <c r="J46"/>
  <c r="N46"/>
  <c r="H46"/>
  <c r="Q46"/>
  <c r="Q45"/>
  <c r="I45" i="1"/>
  <c r="G46" s="1"/>
  <c r="U26" i="3"/>
  <c r="I27"/>
  <c r="I49" i="4"/>
  <c r="G50" s="1"/>
  <c r="I35" i="5" l="1"/>
  <c r="N35" s="1"/>
  <c r="M35"/>
  <c r="J35"/>
  <c r="I46" i="2"/>
  <c r="G47" s="1"/>
  <c r="P46"/>
  <c r="J46" i="1"/>
  <c r="H46"/>
  <c r="Q46"/>
  <c r="P46"/>
  <c r="N46"/>
  <c r="O46"/>
  <c r="K27" i="3"/>
  <c r="R27"/>
  <c r="Q27"/>
  <c r="H50" i="4"/>
  <c r="Q50"/>
  <c r="R50" s="1"/>
  <c r="J50"/>
  <c r="I50" s="1"/>
  <c r="G51"/>
  <c r="N50"/>
  <c r="O50"/>
  <c r="P50"/>
  <c r="H36" i="5" l="1"/>
  <c r="O35"/>
  <c r="N47" i="2"/>
  <c r="J47"/>
  <c r="I47" s="1"/>
  <c r="G48" s="1"/>
  <c r="H47"/>
  <c r="O47"/>
  <c r="P47"/>
  <c r="I46" i="1"/>
  <c r="G47" s="1"/>
  <c r="L27" i="3"/>
  <c r="T27" s="1"/>
  <c r="M27"/>
  <c r="S27"/>
  <c r="J51" i="4"/>
  <c r="H51"/>
  <c r="P51"/>
  <c r="Q51"/>
  <c r="R51" s="1"/>
  <c r="N51"/>
  <c r="O51"/>
  <c r="I36" i="5" l="1"/>
  <c r="N36" s="1"/>
  <c r="M36"/>
  <c r="J36"/>
  <c r="O48" i="2"/>
  <c r="H48"/>
  <c r="J48"/>
  <c r="N48"/>
  <c r="Q48"/>
  <c r="P48"/>
  <c r="Q47"/>
  <c r="J47" i="1"/>
  <c r="O47"/>
  <c r="N47"/>
  <c r="H47"/>
  <c r="Q47"/>
  <c r="U27" i="3"/>
  <c r="I28"/>
  <c r="I51" i="4"/>
  <c r="G52" s="1"/>
  <c r="H37" i="5" l="1"/>
  <c r="O36"/>
  <c r="P47" i="1"/>
  <c r="I48" i="2"/>
  <c r="G49" s="1"/>
  <c r="I47" i="1"/>
  <c r="G48" s="1"/>
  <c r="R28" i="3"/>
  <c r="Q28"/>
  <c r="K28"/>
  <c r="S28" s="1"/>
  <c r="J52" i="4"/>
  <c r="P52"/>
  <c r="H52"/>
  <c r="Q52"/>
  <c r="R52" s="1"/>
  <c r="N52"/>
  <c r="O52"/>
  <c r="I37" i="5" l="1"/>
  <c r="N37" s="1"/>
  <c r="J37"/>
  <c r="M37"/>
  <c r="J49" i="2"/>
  <c r="H49"/>
  <c r="O49"/>
  <c r="Q49"/>
  <c r="P49"/>
  <c r="N49"/>
  <c r="N48" i="1"/>
  <c r="H48"/>
  <c r="J48"/>
  <c r="Q48" s="1"/>
  <c r="O48"/>
  <c r="M28" i="3"/>
  <c r="L28"/>
  <c r="T28" s="1"/>
  <c r="I52" i="4"/>
  <c r="G53" s="1"/>
  <c r="H38" i="5" l="1"/>
  <c r="O37"/>
  <c r="I49" i="2"/>
  <c r="G50" s="1"/>
  <c r="I48" i="1"/>
  <c r="G49" s="1"/>
  <c r="P48"/>
  <c r="I29" i="3"/>
  <c r="U28"/>
  <c r="Q53" i="4"/>
  <c r="R53" s="1"/>
  <c r="O53"/>
  <c r="N53"/>
  <c r="H53"/>
  <c r="J53"/>
  <c r="P53"/>
  <c r="I38" i="5" l="1"/>
  <c r="N38" s="1"/>
  <c r="M38"/>
  <c r="J50" i="2"/>
  <c r="Q50"/>
  <c r="H50"/>
  <c r="N50"/>
  <c r="O50"/>
  <c r="P50"/>
  <c r="J49" i="1"/>
  <c r="N49"/>
  <c r="O49"/>
  <c r="H49"/>
  <c r="P49" s="1"/>
  <c r="Q49"/>
  <c r="K29" i="3"/>
  <c r="Q29"/>
  <c r="R29"/>
  <c r="I53" i="4"/>
  <c r="G54" s="1"/>
  <c r="J38" i="5" l="1"/>
  <c r="I50" i="2"/>
  <c r="G51" s="1"/>
  <c r="I49" i="1"/>
  <c r="G50" s="1"/>
  <c r="L29" i="3"/>
  <c r="T29" s="1"/>
  <c r="M29"/>
  <c r="S29"/>
  <c r="H54" i="4"/>
  <c r="P54"/>
  <c r="Q54"/>
  <c r="R54" s="1"/>
  <c r="J54"/>
  <c r="O54"/>
  <c r="N54"/>
  <c r="H39" i="5" l="1"/>
  <c r="O38"/>
  <c r="I54" i="4"/>
  <c r="G55" s="1"/>
  <c r="P55" s="1"/>
  <c r="J51" i="2"/>
  <c r="Q51"/>
  <c r="P51"/>
  <c r="O51"/>
  <c r="H51"/>
  <c r="N51"/>
  <c r="O50" i="1"/>
  <c r="H50"/>
  <c r="J50"/>
  <c r="N50"/>
  <c r="Q50"/>
  <c r="U29" i="3"/>
  <c r="I30"/>
  <c r="H55" i="4"/>
  <c r="Q55"/>
  <c r="R55" s="1"/>
  <c r="O55"/>
  <c r="I39" i="5" l="1"/>
  <c r="N39" s="1"/>
  <c r="M39"/>
  <c r="J39"/>
  <c r="J55" i="4"/>
  <c r="I55" s="1"/>
  <c r="G56" s="1"/>
  <c r="O56" s="1"/>
  <c r="N55"/>
  <c r="I51" i="2"/>
  <c r="G52" s="1"/>
  <c r="I50" i="1"/>
  <c r="G51" s="1"/>
  <c r="P50"/>
  <c r="K30" i="3"/>
  <c r="Q30"/>
  <c r="R30"/>
  <c r="Q56" i="4"/>
  <c r="R56" s="1"/>
  <c r="H56"/>
  <c r="P56"/>
  <c r="H40" i="5" l="1"/>
  <c r="O39"/>
  <c r="J56" i="4"/>
  <c r="I56" s="1"/>
  <c r="G57" s="1"/>
  <c r="J57" s="1"/>
  <c r="I57" s="1"/>
  <c r="G58" s="1"/>
  <c r="N56"/>
  <c r="Q52" i="2"/>
  <c r="H52"/>
  <c r="P52"/>
  <c r="N52"/>
  <c r="J52"/>
  <c r="O52"/>
  <c r="N51" i="1"/>
  <c r="H51"/>
  <c r="O51"/>
  <c r="Q51"/>
  <c r="J51"/>
  <c r="L30" i="3"/>
  <c r="T30" s="1"/>
  <c r="M30"/>
  <c r="S30"/>
  <c r="P57" i="4"/>
  <c r="Q57"/>
  <c r="R57" s="1"/>
  <c r="H57"/>
  <c r="I40" i="5" l="1"/>
  <c r="N40" s="1"/>
  <c r="M40"/>
  <c r="J40"/>
  <c r="O57" i="4"/>
  <c r="N57"/>
  <c r="I52" i="2"/>
  <c r="G53" s="1"/>
  <c r="I51" i="1"/>
  <c r="G52" s="1"/>
  <c r="P51"/>
  <c r="U30" i="3"/>
  <c r="I31"/>
  <c r="H58" i="4"/>
  <c r="Q58"/>
  <c r="R58" s="1"/>
  <c r="P58"/>
  <c r="O58"/>
  <c r="N58"/>
  <c r="G59"/>
  <c r="J58"/>
  <c r="I58" s="1"/>
  <c r="H41" i="5" l="1"/>
  <c r="O40"/>
  <c r="J53" i="2"/>
  <c r="H53"/>
  <c r="Q53"/>
  <c r="N53"/>
  <c r="P53"/>
  <c r="O53"/>
  <c r="J52" i="1"/>
  <c r="H52"/>
  <c r="P52" s="1"/>
  <c r="O52"/>
  <c r="N52"/>
  <c r="Q52"/>
  <c r="R31" i="3"/>
  <c r="Q31"/>
  <c r="K31"/>
  <c r="S31" s="1"/>
  <c r="J59" i="4"/>
  <c r="H59"/>
  <c r="P59"/>
  <c r="O59"/>
  <c r="Q59"/>
  <c r="R59" s="1"/>
  <c r="N59"/>
  <c r="I41" i="5" l="1"/>
  <c r="N41" s="1"/>
  <c r="J41"/>
  <c r="M41"/>
  <c r="I53" i="2"/>
  <c r="G54" s="1"/>
  <c r="I52" i="1"/>
  <c r="G53" s="1"/>
  <c r="L31" i="3"/>
  <c r="T31" s="1"/>
  <c r="M31"/>
  <c r="I59" i="4"/>
  <c r="G60" s="1"/>
  <c r="H42" i="5" l="1"/>
  <c r="O41"/>
  <c r="J54" i="2"/>
  <c r="N54"/>
  <c r="H54"/>
  <c r="Q54"/>
  <c r="O54"/>
  <c r="P54"/>
  <c r="O53" i="1"/>
  <c r="H53"/>
  <c r="N53"/>
  <c r="Q53"/>
  <c r="J53"/>
  <c r="I32" i="3"/>
  <c r="U31"/>
  <c r="P60" i="4"/>
  <c r="Q60"/>
  <c r="R60" s="1"/>
  <c r="O60"/>
  <c r="N60"/>
  <c r="H60"/>
  <c r="J60"/>
  <c r="I42" i="5" l="1"/>
  <c r="N42" s="1"/>
  <c r="M42"/>
  <c r="I54" i="2"/>
  <c r="G55" s="1"/>
  <c r="I53" i="1"/>
  <c r="G54" s="1"/>
  <c r="P53"/>
  <c r="Q32" i="3"/>
  <c r="R32"/>
  <c r="K32"/>
  <c r="I60" i="4"/>
  <c r="G61" s="1"/>
  <c r="J42" i="5" l="1"/>
  <c r="J55" i="2"/>
  <c r="H55"/>
  <c r="N55"/>
  <c r="O55"/>
  <c r="P55"/>
  <c r="Q55"/>
  <c r="O54" i="1"/>
  <c r="J54"/>
  <c r="H54"/>
  <c r="Q54"/>
  <c r="N54"/>
  <c r="L32" i="3"/>
  <c r="T32" s="1"/>
  <c r="M32"/>
  <c r="S32"/>
  <c r="J61" i="4"/>
  <c r="H61"/>
  <c r="Q61"/>
  <c r="R61" s="1"/>
  <c r="P61"/>
  <c r="O61"/>
  <c r="N61"/>
  <c r="H43" i="5" l="1"/>
  <c r="O42"/>
  <c r="I55" i="2"/>
  <c r="G56" s="1"/>
  <c r="I54" i="1"/>
  <c r="G55" s="1"/>
  <c r="P54"/>
  <c r="U32" i="3"/>
  <c r="I33"/>
  <c r="I61" i="4"/>
  <c r="G62" s="1"/>
  <c r="I43" i="5" l="1"/>
  <c r="N43" s="1"/>
  <c r="M43"/>
  <c r="J43"/>
  <c r="J56" i="2"/>
  <c r="Q56"/>
  <c r="C25"/>
  <c r="D25" s="1"/>
  <c r="N56"/>
  <c r="H56"/>
  <c r="O56"/>
  <c r="P56"/>
  <c r="O55" i="1"/>
  <c r="H55"/>
  <c r="J55"/>
  <c r="Q55" s="1"/>
  <c r="N55"/>
  <c r="Q33" i="3"/>
  <c r="R33"/>
  <c r="K33"/>
  <c r="S33" s="1"/>
  <c r="Q62" i="4"/>
  <c r="R62" s="1"/>
  <c r="H62"/>
  <c r="N62"/>
  <c r="P62"/>
  <c r="J62"/>
  <c r="I62" s="1"/>
  <c r="G63" s="1"/>
  <c r="O62"/>
  <c r="H44" i="5" l="1"/>
  <c r="O43"/>
  <c r="P55" i="1"/>
  <c r="I56" i="2"/>
  <c r="G57" s="1"/>
  <c r="I55" i="1"/>
  <c r="G56" s="1"/>
  <c r="L33" i="3"/>
  <c r="T33" s="1"/>
  <c r="M33"/>
  <c r="J63" i="4"/>
  <c r="I63" s="1"/>
  <c r="H63"/>
  <c r="P63"/>
  <c r="N63"/>
  <c r="Q63"/>
  <c r="R63" s="1"/>
  <c r="O63"/>
  <c r="G64"/>
  <c r="I44" i="5" l="1"/>
  <c r="N44" s="1"/>
  <c r="M44"/>
  <c r="J44"/>
  <c r="I34" i="3"/>
  <c r="R34" s="1"/>
  <c r="U33"/>
  <c r="O57" i="2"/>
  <c r="J57"/>
  <c r="N57"/>
  <c r="H57"/>
  <c r="Q57"/>
  <c r="P57"/>
  <c r="N56" i="1"/>
  <c r="C25"/>
  <c r="D25" s="1"/>
  <c r="H56"/>
  <c r="O56"/>
  <c r="J56"/>
  <c r="I56" s="1"/>
  <c r="G57" s="1"/>
  <c r="N64" i="4"/>
  <c r="Q64"/>
  <c r="R64" s="1"/>
  <c r="P64"/>
  <c r="J64"/>
  <c r="H64"/>
  <c r="O64"/>
  <c r="H45" i="5" l="1"/>
  <c r="O44"/>
  <c r="Q34" i="3"/>
  <c r="K34"/>
  <c r="S34" s="1"/>
  <c r="I57" i="2"/>
  <c r="G58" s="1"/>
  <c r="O57" i="1"/>
  <c r="N57"/>
  <c r="H57"/>
  <c r="J57"/>
  <c r="Q56"/>
  <c r="P56"/>
  <c r="M34" i="3"/>
  <c r="I64" i="4"/>
  <c r="G65" s="1"/>
  <c r="I45" i="5" l="1"/>
  <c r="N45" s="1"/>
  <c r="J45"/>
  <c r="M45"/>
  <c r="L34" i="3"/>
  <c r="T34" s="1"/>
  <c r="I35"/>
  <c r="Q35" s="1"/>
  <c r="U34"/>
  <c r="I57" i="1"/>
  <c r="G58" s="1"/>
  <c r="H58" i="2"/>
  <c r="O58"/>
  <c r="Q58"/>
  <c r="N58"/>
  <c r="J58"/>
  <c r="I58" s="1"/>
  <c r="G59"/>
  <c r="P58"/>
  <c r="H58" i="1"/>
  <c r="N58"/>
  <c r="J58"/>
  <c r="I58" s="1"/>
  <c r="O58"/>
  <c r="G59"/>
  <c r="Q57"/>
  <c r="P57"/>
  <c r="P65" i="4"/>
  <c r="H65"/>
  <c r="J65"/>
  <c r="Q65"/>
  <c r="R65" s="1"/>
  <c r="N65"/>
  <c r="O65"/>
  <c r="H46" i="5" l="1"/>
  <c r="O45"/>
  <c r="K35" i="3"/>
  <c r="S35" s="1"/>
  <c r="R35"/>
  <c r="I65" i="4"/>
  <c r="G66" s="1"/>
  <c r="Q66" s="1"/>
  <c r="R66" s="1"/>
  <c r="P58" i="1"/>
  <c r="O59" i="2"/>
  <c r="J59"/>
  <c r="Q59"/>
  <c r="N59"/>
  <c r="H59"/>
  <c r="P59"/>
  <c r="O59" i="1"/>
  <c r="N59"/>
  <c r="J59"/>
  <c r="H59"/>
  <c r="Q58"/>
  <c r="O66" i="4"/>
  <c r="J66"/>
  <c r="N66"/>
  <c r="I46" i="5" l="1"/>
  <c r="N46" s="1"/>
  <c r="M46"/>
  <c r="L35" i="3"/>
  <c r="T35" s="1"/>
  <c r="M35"/>
  <c r="I36" s="1"/>
  <c r="H66" i="4"/>
  <c r="P66"/>
  <c r="I59" i="2"/>
  <c r="G60" s="1"/>
  <c r="I59" i="1"/>
  <c r="G60" s="1"/>
  <c r="P59"/>
  <c r="Q59"/>
  <c r="I66" i="4"/>
  <c r="G67" s="1"/>
  <c r="J46" i="5" l="1"/>
  <c r="U35" i="3"/>
  <c r="Q36"/>
  <c r="K36"/>
  <c r="L36" s="1"/>
  <c r="T36" s="1"/>
  <c r="R36"/>
  <c r="S36"/>
  <c r="J60" i="2"/>
  <c r="H60"/>
  <c r="O60"/>
  <c r="Q60"/>
  <c r="P60"/>
  <c r="N60"/>
  <c r="O60" i="1"/>
  <c r="J60"/>
  <c r="I60" s="1"/>
  <c r="H60"/>
  <c r="G61"/>
  <c r="N60"/>
  <c r="P60"/>
  <c r="Q67" i="4"/>
  <c r="R67" s="1"/>
  <c r="P67"/>
  <c r="H67"/>
  <c r="O67"/>
  <c r="J67"/>
  <c r="I67" s="1"/>
  <c r="G68" s="1"/>
  <c r="N67"/>
  <c r="M36" i="3" l="1"/>
  <c r="I37" s="1"/>
  <c r="R37" s="1"/>
  <c r="H47" i="5"/>
  <c r="O46"/>
  <c r="U36" i="3"/>
  <c r="I60" i="2"/>
  <c r="G61" s="1"/>
  <c r="N61" i="1"/>
  <c r="J61"/>
  <c r="H61"/>
  <c r="P61" s="1"/>
  <c r="O61"/>
  <c r="Q61"/>
  <c r="Q60"/>
  <c r="O68" i="4"/>
  <c r="Q68"/>
  <c r="R68" s="1"/>
  <c r="N68"/>
  <c r="H68"/>
  <c r="P68"/>
  <c r="J68"/>
  <c r="I68" s="1"/>
  <c r="G69"/>
  <c r="K37" i="3" l="1"/>
  <c r="Q37"/>
  <c r="I47" i="5"/>
  <c r="N47" s="1"/>
  <c r="J47"/>
  <c r="M47"/>
  <c r="I61" i="1"/>
  <c r="G62" s="1"/>
  <c r="H61" i="2"/>
  <c r="J61"/>
  <c r="I61" s="1"/>
  <c r="G62" s="1"/>
  <c r="P61"/>
  <c r="N61"/>
  <c r="O61"/>
  <c r="Q61"/>
  <c r="H62" i="1"/>
  <c r="O62"/>
  <c r="J62"/>
  <c r="I62" s="1"/>
  <c r="N62"/>
  <c r="G63"/>
  <c r="M37" i="3"/>
  <c r="O69" i="4"/>
  <c r="H69"/>
  <c r="J69"/>
  <c r="P69"/>
  <c r="N69"/>
  <c r="Q69"/>
  <c r="R69" s="1"/>
  <c r="L37" i="3" l="1"/>
  <c r="T37" s="1"/>
  <c r="S37"/>
  <c r="H48" i="5"/>
  <c r="O47"/>
  <c r="I38" i="3"/>
  <c r="K38" s="1"/>
  <c r="S38" s="1"/>
  <c r="U37"/>
  <c r="I69" i="4"/>
  <c r="G70" s="1"/>
  <c r="O62" i="2"/>
  <c r="Q62"/>
  <c r="H62"/>
  <c r="J62"/>
  <c r="I62" s="1"/>
  <c r="G63" s="1"/>
  <c r="N62"/>
  <c r="P62"/>
  <c r="Q62" i="1"/>
  <c r="P62"/>
  <c r="O63"/>
  <c r="N63"/>
  <c r="H63"/>
  <c r="Q63"/>
  <c r="J63"/>
  <c r="Q38" i="3"/>
  <c r="P70" i="4"/>
  <c r="N70"/>
  <c r="Q70"/>
  <c r="R70" s="1"/>
  <c r="O70"/>
  <c r="J70"/>
  <c r="H70"/>
  <c r="I48" i="5" l="1"/>
  <c r="N48" s="1"/>
  <c r="M48"/>
  <c r="J48"/>
  <c r="R38" i="3"/>
  <c r="O63" i="2"/>
  <c r="J63"/>
  <c r="N63"/>
  <c r="H63"/>
  <c r="P63"/>
  <c r="Q63"/>
  <c r="I63" i="1"/>
  <c r="G64" s="1"/>
  <c r="P63"/>
  <c r="M38" i="3"/>
  <c r="I39" s="1"/>
  <c r="L38"/>
  <c r="T38" s="1"/>
  <c r="I70" i="4"/>
  <c r="G71" s="1"/>
  <c r="O48" i="5" l="1"/>
  <c r="H49"/>
  <c r="U38" i="3"/>
  <c r="I63" i="2"/>
  <c r="G64" s="1"/>
  <c r="J64" i="1"/>
  <c r="P64" s="1"/>
  <c r="O64"/>
  <c r="Q64"/>
  <c r="H64"/>
  <c r="N64"/>
  <c r="R39" i="3"/>
  <c r="Q39"/>
  <c r="K39"/>
  <c r="S39" s="1"/>
  <c r="Q71" i="4"/>
  <c r="R71" s="1"/>
  <c r="N71"/>
  <c r="O71"/>
  <c r="J71"/>
  <c r="H71"/>
  <c r="P71"/>
  <c r="I49" i="5" l="1"/>
  <c r="N49" s="1"/>
  <c r="M49"/>
  <c r="P64" i="2"/>
  <c r="O64"/>
  <c r="Q64"/>
  <c r="J64"/>
  <c r="N64"/>
  <c r="H64"/>
  <c r="I64" i="1"/>
  <c r="G65" s="1"/>
  <c r="L39" i="3"/>
  <c r="T39" s="1"/>
  <c r="M39"/>
  <c r="I71" i="4"/>
  <c r="G72" s="1"/>
  <c r="J49" i="5" l="1"/>
  <c r="I40" i="3"/>
  <c r="R40" s="1"/>
  <c r="U39"/>
  <c r="I64" i="2"/>
  <c r="G65" s="1"/>
  <c r="J65" i="1"/>
  <c r="Q65" s="1"/>
  <c r="H65"/>
  <c r="N65"/>
  <c r="O65"/>
  <c r="P72" i="4"/>
  <c r="H72"/>
  <c r="Q72"/>
  <c r="R72" s="1"/>
  <c r="N72"/>
  <c r="J72"/>
  <c r="I72" s="1"/>
  <c r="G73" s="1"/>
  <c r="O72"/>
  <c r="H50" i="5" l="1"/>
  <c r="O49"/>
  <c r="K40" i="3"/>
  <c r="S40" s="1"/>
  <c r="Q40"/>
  <c r="P65" i="1"/>
  <c r="Q65" i="2"/>
  <c r="P65"/>
  <c r="N65"/>
  <c r="H65"/>
  <c r="J65"/>
  <c r="I65" s="1"/>
  <c r="G66" s="1"/>
  <c r="O65"/>
  <c r="I65" i="1"/>
  <c r="G66" s="1"/>
  <c r="L40" i="3"/>
  <c r="T40" s="1"/>
  <c r="O73" i="4"/>
  <c r="J73"/>
  <c r="H73"/>
  <c r="Q73"/>
  <c r="R73" s="1"/>
  <c r="P73"/>
  <c r="N73"/>
  <c r="I50" i="5" l="1"/>
  <c r="N50" s="1"/>
  <c r="J50"/>
  <c r="M50"/>
  <c r="M40" i="3"/>
  <c r="I41" s="1"/>
  <c r="R41" s="1"/>
  <c r="J66" i="2"/>
  <c r="H66"/>
  <c r="Q66"/>
  <c r="N66"/>
  <c r="P66"/>
  <c r="O66"/>
  <c r="O66" i="1"/>
  <c r="N66"/>
  <c r="J66"/>
  <c r="Q66"/>
  <c r="H66"/>
  <c r="P66" s="1"/>
  <c r="I73" i="4"/>
  <c r="G74" s="1"/>
  <c r="U40" i="3" l="1"/>
  <c r="H51" i="5"/>
  <c r="O50"/>
  <c r="K41" i="3"/>
  <c r="S41" s="1"/>
  <c r="Q41"/>
  <c r="I66" i="2"/>
  <c r="G67" s="1"/>
  <c r="I66" i="1"/>
  <c r="G67" s="1"/>
  <c r="L41" i="3"/>
  <c r="T41" s="1"/>
  <c r="Q74" i="4"/>
  <c r="R74" s="1"/>
  <c r="O74"/>
  <c r="J74"/>
  <c r="H74"/>
  <c r="P74"/>
  <c r="N74"/>
  <c r="I51" i="5" l="1"/>
  <c r="N51" s="1"/>
  <c r="M51"/>
  <c r="M41" i="3"/>
  <c r="I42" s="1"/>
  <c r="U41"/>
  <c r="Q67" i="2"/>
  <c r="J67"/>
  <c r="I67" s="1"/>
  <c r="O67"/>
  <c r="G68"/>
  <c r="N67"/>
  <c r="P67"/>
  <c r="H67"/>
  <c r="N67" i="1"/>
  <c r="J67"/>
  <c r="O67"/>
  <c r="Q67"/>
  <c r="H67"/>
  <c r="K42" i="3"/>
  <c r="I74" i="4"/>
  <c r="G75" s="1"/>
  <c r="S42" i="3" l="1"/>
  <c r="R42"/>
  <c r="Q42"/>
  <c r="J51" i="5"/>
  <c r="I67" i="1"/>
  <c r="G68" s="1"/>
  <c r="Q68" i="2"/>
  <c r="P68"/>
  <c r="J68"/>
  <c r="C26"/>
  <c r="D26" s="1"/>
  <c r="O68"/>
  <c r="H68"/>
  <c r="N68"/>
  <c r="N68" i="1"/>
  <c r="H68"/>
  <c r="C26"/>
  <c r="D26" s="1"/>
  <c r="J68"/>
  <c r="O68"/>
  <c r="P67"/>
  <c r="L42" i="3"/>
  <c r="T42" s="1"/>
  <c r="M42"/>
  <c r="Q75" i="4"/>
  <c r="R75" s="1"/>
  <c r="P75"/>
  <c r="N75"/>
  <c r="O75"/>
  <c r="J75"/>
  <c r="H75"/>
  <c r="O51" i="5" l="1"/>
  <c r="H52"/>
  <c r="I43" i="3"/>
  <c r="K43" s="1"/>
  <c r="U42"/>
  <c r="I68" i="1"/>
  <c r="G69" s="1"/>
  <c r="P68"/>
  <c r="I68" i="2"/>
  <c r="G69" s="1"/>
  <c r="J69" i="1"/>
  <c r="Q69" s="1"/>
  <c r="N69"/>
  <c r="O69"/>
  <c r="H69"/>
  <c r="P69" s="1"/>
  <c r="Q68"/>
  <c r="R43" i="3"/>
  <c r="I75" i="4"/>
  <c r="G76" s="1"/>
  <c r="M52" i="5" l="1"/>
  <c r="I52"/>
  <c r="N52" s="1"/>
  <c r="S43" i="3"/>
  <c r="Q43"/>
  <c r="H69" i="2"/>
  <c r="N69"/>
  <c r="P69"/>
  <c r="G70"/>
  <c r="Q69"/>
  <c r="O69"/>
  <c r="J69"/>
  <c r="I69" s="1"/>
  <c r="I69" i="1"/>
  <c r="G70" s="1"/>
  <c r="L43" i="3"/>
  <c r="T43" s="1"/>
  <c r="M43"/>
  <c r="I44" s="1"/>
  <c r="P76" i="4"/>
  <c r="N76"/>
  <c r="Q76"/>
  <c r="R76" s="1"/>
  <c r="O76"/>
  <c r="J76"/>
  <c r="H76"/>
  <c r="J52" i="5" l="1"/>
  <c r="U43" i="3"/>
  <c r="I76" i="4"/>
  <c r="G77" s="1"/>
  <c r="H70" i="2"/>
  <c r="J70"/>
  <c r="I70" s="1"/>
  <c r="G71" s="1"/>
  <c r="P70"/>
  <c r="O70"/>
  <c r="Q70"/>
  <c r="N70"/>
  <c r="H70" i="1"/>
  <c r="J70"/>
  <c r="I70" s="1"/>
  <c r="G71" s="1"/>
  <c r="N70"/>
  <c r="O70"/>
  <c r="R44" i="3"/>
  <c r="K44"/>
  <c r="S44" s="1"/>
  <c r="Q44"/>
  <c r="O77" i="4"/>
  <c r="J77"/>
  <c r="H77"/>
  <c r="Q77"/>
  <c r="R77" s="1"/>
  <c r="P77"/>
  <c r="N77"/>
  <c r="O52" i="5" l="1"/>
  <c r="H53"/>
  <c r="P70" i="1"/>
  <c r="Q70"/>
  <c r="P71" i="2"/>
  <c r="Q71"/>
  <c r="N71"/>
  <c r="J71"/>
  <c r="H71"/>
  <c r="O71"/>
  <c r="J71" i="1"/>
  <c r="N71"/>
  <c r="H71"/>
  <c r="P71" s="1"/>
  <c r="O71"/>
  <c r="Q71"/>
  <c r="L44" i="3"/>
  <c r="T44" s="1"/>
  <c r="M44"/>
  <c r="I77" i="4"/>
  <c r="G78" s="1"/>
  <c r="I53" i="5" l="1"/>
  <c r="N53" s="1"/>
  <c r="M53"/>
  <c r="I45" i="3"/>
  <c r="K45" s="1"/>
  <c r="U44"/>
  <c r="I71" i="2"/>
  <c r="G72" s="1"/>
  <c r="I71" i="1"/>
  <c r="G72" s="1"/>
  <c r="Q45" i="3"/>
  <c r="O78" i="4"/>
  <c r="Q78"/>
  <c r="R78" s="1"/>
  <c r="N78"/>
  <c r="H78"/>
  <c r="P78"/>
  <c r="J78"/>
  <c r="I78" s="1"/>
  <c r="G79" s="1"/>
  <c r="S45" i="3" l="1"/>
  <c r="T45"/>
  <c r="J53" i="5"/>
  <c r="U45" i="3"/>
  <c r="R45"/>
  <c r="H72" i="2"/>
  <c r="O72"/>
  <c r="J72"/>
  <c r="I72" s="1"/>
  <c r="N72"/>
  <c r="P72"/>
  <c r="Q72"/>
  <c r="G73"/>
  <c r="H72" i="1"/>
  <c r="J72"/>
  <c r="N72"/>
  <c r="O72"/>
  <c r="M45" i="3"/>
  <c r="I46" s="1"/>
  <c r="L45"/>
  <c r="Q79" i="4"/>
  <c r="R79" s="1"/>
  <c r="P79"/>
  <c r="N79"/>
  <c r="O79"/>
  <c r="J79"/>
  <c r="H79"/>
  <c r="H54" i="5" l="1"/>
  <c r="O53"/>
  <c r="I72" i="1"/>
  <c r="G73" s="1"/>
  <c r="P73" i="2"/>
  <c r="H73"/>
  <c r="O73"/>
  <c r="J73"/>
  <c r="I73" s="1"/>
  <c r="G74" s="1"/>
  <c r="Q73"/>
  <c r="N73"/>
  <c r="H73" i="1"/>
  <c r="O73"/>
  <c r="P73"/>
  <c r="J73"/>
  <c r="N73"/>
  <c r="Q73"/>
  <c r="Q72"/>
  <c r="P72"/>
  <c r="K46" i="3"/>
  <c r="Q46"/>
  <c r="R46"/>
  <c r="S46"/>
  <c r="T46"/>
  <c r="U46"/>
  <c r="I79" i="4"/>
  <c r="G80" s="1"/>
  <c r="I54" i="5" l="1"/>
  <c r="N54" s="1"/>
  <c r="M54"/>
  <c r="H74" i="2"/>
  <c r="J74"/>
  <c r="I74" s="1"/>
  <c r="G75" s="1"/>
  <c r="Q74"/>
  <c r="N74"/>
  <c r="O74"/>
  <c r="P74"/>
  <c r="I73" i="1"/>
  <c r="G74" s="1"/>
  <c r="L46" i="3"/>
  <c r="M46"/>
  <c r="I47" s="1"/>
  <c r="N80" i="4"/>
  <c r="Q80"/>
  <c r="R80" s="1"/>
  <c r="O80"/>
  <c r="P80"/>
  <c r="J80"/>
  <c r="H80"/>
  <c r="J54" i="5" l="1"/>
  <c r="H55" s="1"/>
  <c r="O54"/>
  <c r="N75" i="2"/>
  <c r="H75"/>
  <c r="J75"/>
  <c r="O75"/>
  <c r="Q75"/>
  <c r="P75"/>
  <c r="O74" i="1"/>
  <c r="N74"/>
  <c r="H74"/>
  <c r="J74"/>
  <c r="Q47" i="3"/>
  <c r="S47"/>
  <c r="T47"/>
  <c r="R47"/>
  <c r="K47"/>
  <c r="U47"/>
  <c r="I80" i="4"/>
  <c r="G81" s="1"/>
  <c r="M55" i="5" l="1"/>
  <c r="I55"/>
  <c r="N55" s="1"/>
  <c r="P74" i="1"/>
  <c r="I75" i="2"/>
  <c r="G76" s="1"/>
  <c r="I74" i="1"/>
  <c r="G75" s="1"/>
  <c r="Q74"/>
  <c r="M47" i="3"/>
  <c r="I48" s="1"/>
  <c r="L47"/>
  <c r="J81" i="4"/>
  <c r="H81"/>
  <c r="Q81"/>
  <c r="R81" s="1"/>
  <c r="P81"/>
  <c r="N81"/>
  <c r="O81"/>
  <c r="J55" i="5" l="1"/>
  <c r="I81" i="4"/>
  <c r="G82" s="1"/>
  <c r="H76" i="2"/>
  <c r="J76"/>
  <c r="I76" s="1"/>
  <c r="G77" s="1"/>
  <c r="Q76"/>
  <c r="P76"/>
  <c r="N76"/>
  <c r="O76"/>
  <c r="O75" i="1"/>
  <c r="N75"/>
  <c r="H75"/>
  <c r="J75"/>
  <c r="Q75" s="1"/>
  <c r="S48" i="3"/>
  <c r="R48"/>
  <c r="T48"/>
  <c r="U48"/>
  <c r="Q48"/>
  <c r="K48"/>
  <c r="N82" i="4"/>
  <c r="Q82"/>
  <c r="R82" s="1"/>
  <c r="O82"/>
  <c r="J82"/>
  <c r="H82"/>
  <c r="P82"/>
  <c r="O55" i="5" l="1"/>
  <c r="H56"/>
  <c r="I82" i="4"/>
  <c r="G83" s="1"/>
  <c r="P75" i="1"/>
  <c r="Q77" i="2"/>
  <c r="P77"/>
  <c r="H77"/>
  <c r="N77"/>
  <c r="J77"/>
  <c r="I77" s="1"/>
  <c r="G78"/>
  <c r="O77"/>
  <c r="I75" i="1"/>
  <c r="G76" s="1"/>
  <c r="L48" i="3"/>
  <c r="M48"/>
  <c r="I49" s="1"/>
  <c r="J83" i="4"/>
  <c r="H83"/>
  <c r="Q83"/>
  <c r="R83" s="1"/>
  <c r="P83"/>
  <c r="N83"/>
  <c r="O83"/>
  <c r="I56" i="5" l="1"/>
  <c r="N56" s="1"/>
  <c r="M56"/>
  <c r="O78" i="2"/>
  <c r="P78"/>
  <c r="N78"/>
  <c r="Q78"/>
  <c r="H78"/>
  <c r="J78"/>
  <c r="I78" s="1"/>
  <c r="G79" s="1"/>
  <c r="J76" i="1"/>
  <c r="H76"/>
  <c r="P76" s="1"/>
  <c r="N76"/>
  <c r="O76"/>
  <c r="Q76"/>
  <c r="R49" i="3"/>
  <c r="K49"/>
  <c r="U49"/>
  <c r="S49"/>
  <c r="Q49"/>
  <c r="T49"/>
  <c r="I83" i="4"/>
  <c r="G84" s="1"/>
  <c r="J56" i="5" l="1"/>
  <c r="Q79" i="2"/>
  <c r="H79"/>
  <c r="J79"/>
  <c r="P79"/>
  <c r="O79"/>
  <c r="N79"/>
  <c r="I76" i="1"/>
  <c r="G77" s="1"/>
  <c r="L49" i="3"/>
  <c r="M49"/>
  <c r="I50" s="1"/>
  <c r="Q84" i="4"/>
  <c r="R84" s="1"/>
  <c r="O84"/>
  <c r="J84"/>
  <c r="N84"/>
  <c r="H84"/>
  <c r="P84"/>
  <c r="O56" i="5" l="1"/>
  <c r="H57"/>
  <c r="I79" i="2"/>
  <c r="G80" s="1"/>
  <c r="O77" i="1"/>
  <c r="J77"/>
  <c r="N77"/>
  <c r="H77"/>
  <c r="Q77"/>
  <c r="P77"/>
  <c r="S50" i="3"/>
  <c r="R50"/>
  <c r="K50"/>
  <c r="Q50"/>
  <c r="T50"/>
  <c r="U50"/>
  <c r="I84" i="4"/>
  <c r="G85" s="1"/>
  <c r="I57" i="5" l="1"/>
  <c r="N57" s="1"/>
  <c r="M57"/>
  <c r="H80" i="2"/>
  <c r="O80"/>
  <c r="C27"/>
  <c r="D27" s="1"/>
  <c r="J80"/>
  <c r="I80" s="1"/>
  <c r="G81" s="1"/>
  <c r="N80"/>
  <c r="P80"/>
  <c r="Q80"/>
  <c r="I77" i="1"/>
  <c r="G78" s="1"/>
  <c r="L50" i="3"/>
  <c r="M50"/>
  <c r="I51" s="1"/>
  <c r="J85" i="4"/>
  <c r="O85"/>
  <c r="Q85"/>
  <c r="R85" s="1"/>
  <c r="N85"/>
  <c r="H85"/>
  <c r="P85"/>
  <c r="J57" i="5" l="1"/>
  <c r="P81" i="2"/>
  <c r="N81"/>
  <c r="Q81"/>
  <c r="J81"/>
  <c r="I81" s="1"/>
  <c r="G82" s="1"/>
  <c r="H81"/>
  <c r="O81"/>
  <c r="O78" i="1"/>
  <c r="J78"/>
  <c r="N78"/>
  <c r="H78"/>
  <c r="R51" i="3"/>
  <c r="S51"/>
  <c r="K51"/>
  <c r="Q51"/>
  <c r="T51"/>
  <c r="U51"/>
  <c r="I85" i="4"/>
  <c r="G86" s="1"/>
  <c r="H58" i="5" l="1"/>
  <c r="O57"/>
  <c r="Q82" i="2"/>
  <c r="P82"/>
  <c r="O82"/>
  <c r="N82"/>
  <c r="H82"/>
  <c r="J82"/>
  <c r="I82" s="1"/>
  <c r="G83" s="1"/>
  <c r="I78" i="1"/>
  <c r="G79" s="1"/>
  <c r="Q78"/>
  <c r="P78"/>
  <c r="L51" i="3"/>
  <c r="M51"/>
  <c r="I52" s="1"/>
  <c r="P86" i="4"/>
  <c r="N86"/>
  <c r="O86"/>
  <c r="Q86"/>
  <c r="R86" s="1"/>
  <c r="J86"/>
  <c r="H86"/>
  <c r="I58" i="5" l="1"/>
  <c r="N58" s="1"/>
  <c r="M58"/>
  <c r="H83" i="2"/>
  <c r="P83"/>
  <c r="O83"/>
  <c r="N83"/>
  <c r="Q83"/>
  <c r="J83"/>
  <c r="I83" s="1"/>
  <c r="G84" s="1"/>
  <c r="N79" i="1"/>
  <c r="J79"/>
  <c r="I79" s="1"/>
  <c r="G80" s="1"/>
  <c r="H79"/>
  <c r="O79"/>
  <c r="Q52" i="3"/>
  <c r="R52"/>
  <c r="T52"/>
  <c r="K52"/>
  <c r="S52"/>
  <c r="U52"/>
  <c r="I86" i="4"/>
  <c r="G87" s="1"/>
  <c r="J58" i="5" l="1"/>
  <c r="H59" s="1"/>
  <c r="O58"/>
  <c r="P84" i="2"/>
  <c r="J84"/>
  <c r="Q84"/>
  <c r="H84"/>
  <c r="N84"/>
  <c r="O84"/>
  <c r="H80" i="1"/>
  <c r="J80"/>
  <c r="O80"/>
  <c r="Q80"/>
  <c r="N80"/>
  <c r="C27"/>
  <c r="P79"/>
  <c r="Q79"/>
  <c r="L52" i="3"/>
  <c r="M52"/>
  <c r="I53" s="1"/>
  <c r="Q87" i="4"/>
  <c r="R87" s="1"/>
  <c r="P87"/>
  <c r="N87"/>
  <c r="O87"/>
  <c r="J87"/>
  <c r="H87"/>
  <c r="I59" i="5" l="1"/>
  <c r="N59" s="1"/>
  <c r="M59"/>
  <c r="I87" i="4"/>
  <c r="G88" s="1"/>
  <c r="P80" i="1"/>
  <c r="I84" i="2"/>
  <c r="G85" s="1"/>
  <c r="D27" i="1"/>
  <c r="I80"/>
  <c r="G81" s="1"/>
  <c r="R53" i="3"/>
  <c r="K53"/>
  <c r="T53"/>
  <c r="S53"/>
  <c r="Q53"/>
  <c r="U53"/>
  <c r="N88" i="4"/>
  <c r="Q88"/>
  <c r="R88" s="1"/>
  <c r="O88"/>
  <c r="J88"/>
  <c r="H88"/>
  <c r="P88"/>
  <c r="J59" i="5" l="1"/>
  <c r="I88" i="4"/>
  <c r="G89" s="1"/>
  <c r="O85" i="2"/>
  <c r="H85"/>
  <c r="J85"/>
  <c r="P85"/>
  <c r="N85"/>
  <c r="Q85"/>
  <c r="H81" i="1"/>
  <c r="O81"/>
  <c r="J81"/>
  <c r="I81" s="1"/>
  <c r="G82" s="1"/>
  <c r="N81"/>
  <c r="L53" i="3"/>
  <c r="M53"/>
  <c r="I54" s="1"/>
  <c r="O89" i="4"/>
  <c r="N89"/>
  <c r="H89"/>
  <c r="J89"/>
  <c r="Q89"/>
  <c r="R89" s="1"/>
  <c r="P89"/>
  <c r="O59" i="5" l="1"/>
  <c r="H60"/>
  <c r="I89" i="4"/>
  <c r="G90" s="1"/>
  <c r="I85" i="2"/>
  <c r="G86" s="1"/>
  <c r="H82" i="1"/>
  <c r="P82" s="1"/>
  <c r="N82"/>
  <c r="O82"/>
  <c r="J82"/>
  <c r="Q81"/>
  <c r="P81"/>
  <c r="K54" i="3"/>
  <c r="Q54"/>
  <c r="T54"/>
  <c r="U54"/>
  <c r="S54"/>
  <c r="R54"/>
  <c r="N90" i="4"/>
  <c r="Q90"/>
  <c r="R90" s="1"/>
  <c r="O90"/>
  <c r="P90"/>
  <c r="J90"/>
  <c r="H90"/>
  <c r="M60" i="5" l="1"/>
  <c r="I60"/>
  <c r="N60" s="1"/>
  <c r="I82" i="1"/>
  <c r="G83" s="1"/>
  <c r="P86" i="2"/>
  <c r="N86"/>
  <c r="Q86"/>
  <c r="O86"/>
  <c r="H86"/>
  <c r="J86"/>
  <c r="I86" s="1"/>
  <c r="G87" s="1"/>
  <c r="H83" i="1"/>
  <c r="O83"/>
  <c r="P83"/>
  <c r="J83"/>
  <c r="N83"/>
  <c r="Q83"/>
  <c r="Q82"/>
  <c r="L54" i="3"/>
  <c r="M54"/>
  <c r="I55" s="1"/>
  <c r="I90" i="4"/>
  <c r="G91" s="1"/>
  <c r="J60" i="5" l="1"/>
  <c r="P87" i="2"/>
  <c r="J87"/>
  <c r="O87"/>
  <c r="N87"/>
  <c r="Q87"/>
  <c r="H87"/>
  <c r="I83" i="1"/>
  <c r="G84" s="1"/>
  <c r="Q55" i="3"/>
  <c r="R55"/>
  <c r="U55"/>
  <c r="K55"/>
  <c r="S55"/>
  <c r="T55"/>
  <c r="J91" i="4"/>
  <c r="H91"/>
  <c r="Q91"/>
  <c r="R91" s="1"/>
  <c r="P91"/>
  <c r="N91"/>
  <c r="O91"/>
  <c r="O60" i="5" l="1"/>
  <c r="H61"/>
  <c r="I87" i="2"/>
  <c r="G88" s="1"/>
  <c r="H84" i="1"/>
  <c r="O84"/>
  <c r="J84"/>
  <c r="I84" s="1"/>
  <c r="G85" s="1"/>
  <c r="N84"/>
  <c r="L55" i="3"/>
  <c r="M55"/>
  <c r="I56" s="1"/>
  <c r="I91" i="4"/>
  <c r="G92" s="1"/>
  <c r="I61" i="5" l="1"/>
  <c r="N61" s="1"/>
  <c r="M61"/>
  <c r="H88" i="2"/>
  <c r="J88"/>
  <c r="I88" s="1"/>
  <c r="G89" s="1"/>
  <c r="N88"/>
  <c r="O88"/>
  <c r="Q88"/>
  <c r="P88"/>
  <c r="N85" i="1"/>
  <c r="Q85"/>
  <c r="H85"/>
  <c r="P85"/>
  <c r="J85"/>
  <c r="I85" s="1"/>
  <c r="O85"/>
  <c r="G86"/>
  <c r="Q84"/>
  <c r="P84"/>
  <c r="Q56" i="3"/>
  <c r="S56"/>
  <c r="R56"/>
  <c r="T56"/>
  <c r="U56"/>
  <c r="K56"/>
  <c r="O92" i="4"/>
  <c r="Q92"/>
  <c r="R92" s="1"/>
  <c r="J92"/>
  <c r="H92"/>
  <c r="P92"/>
  <c r="N92"/>
  <c r="J61" i="5" l="1"/>
  <c r="N89" i="2"/>
  <c r="H89"/>
  <c r="J89"/>
  <c r="O89"/>
  <c r="Q89"/>
  <c r="P89"/>
  <c r="J86" i="1"/>
  <c r="O86"/>
  <c r="N86"/>
  <c r="H86"/>
  <c r="P86" s="1"/>
  <c r="M56" i="3"/>
  <c r="I57" s="1"/>
  <c r="L56"/>
  <c r="I92" i="4"/>
  <c r="G93" s="1"/>
  <c r="H62" i="5" l="1"/>
  <c r="O61"/>
  <c r="I86" i="1"/>
  <c r="G87" s="1"/>
  <c r="I89" i="2"/>
  <c r="G90" s="1"/>
  <c r="O87" i="1"/>
  <c r="H87"/>
  <c r="N87"/>
  <c r="J87"/>
  <c r="I87" s="1"/>
  <c r="G88" s="1"/>
  <c r="Q86"/>
  <c r="Q57" i="3"/>
  <c r="R57"/>
  <c r="T57"/>
  <c r="S57"/>
  <c r="U57"/>
  <c r="K57"/>
  <c r="O93" i="4"/>
  <c r="J93"/>
  <c r="H93"/>
  <c r="Q93"/>
  <c r="R93" s="1"/>
  <c r="P93"/>
  <c r="N93"/>
  <c r="I62" i="5" l="1"/>
  <c r="N62" s="1"/>
  <c r="J62"/>
  <c r="M62"/>
  <c r="I93" i="4"/>
  <c r="G94" s="1"/>
  <c r="Q87" i="1"/>
  <c r="P90" i="2"/>
  <c r="N90"/>
  <c r="O90"/>
  <c r="H90"/>
  <c r="J90"/>
  <c r="Q90"/>
  <c r="J88" i="1"/>
  <c r="I88" s="1"/>
  <c r="G89" s="1"/>
  <c r="H88"/>
  <c r="P88"/>
  <c r="N88"/>
  <c r="O88"/>
  <c r="P87"/>
  <c r="L57" i="3"/>
  <c r="M57"/>
  <c r="I58" s="1"/>
  <c r="H94" i="4"/>
  <c r="P94"/>
  <c r="N94"/>
  <c r="Q94"/>
  <c r="R94" s="1"/>
  <c r="O94"/>
  <c r="J94"/>
  <c r="I94" s="1"/>
  <c r="G95" s="1"/>
  <c r="H63" i="5" l="1"/>
  <c r="O62"/>
  <c r="Q88" i="1"/>
  <c r="I90" i="2"/>
  <c r="G91" s="1"/>
  <c r="J89" i="1"/>
  <c r="N89"/>
  <c r="O89"/>
  <c r="H89"/>
  <c r="P89"/>
  <c r="Q58" i="3"/>
  <c r="S58"/>
  <c r="K58"/>
  <c r="R58"/>
  <c r="T58"/>
  <c r="U58"/>
  <c r="P95" i="4"/>
  <c r="Q95"/>
  <c r="R95" s="1"/>
  <c r="N95"/>
  <c r="O95"/>
  <c r="J95"/>
  <c r="I95" s="1"/>
  <c r="G96" s="1"/>
  <c r="H95"/>
  <c r="M63" i="5" l="1"/>
  <c r="I63"/>
  <c r="N63" s="1"/>
  <c r="I89" i="1"/>
  <c r="G90" s="1"/>
  <c r="O91" i="2"/>
  <c r="P91"/>
  <c r="N91"/>
  <c r="H91"/>
  <c r="J91"/>
  <c r="Q91"/>
  <c r="N90" i="1"/>
  <c r="O90"/>
  <c r="H90"/>
  <c r="J90"/>
  <c r="Q89"/>
  <c r="L58" i="3"/>
  <c r="M58"/>
  <c r="I59" s="1"/>
  <c r="Q96" i="4"/>
  <c r="R96" s="1"/>
  <c r="O96"/>
  <c r="J96"/>
  <c r="N96"/>
  <c r="H96"/>
  <c r="P96"/>
  <c r="J63" i="5" l="1"/>
  <c r="I90" i="1"/>
  <c r="G91" s="1"/>
  <c r="I91" i="2"/>
  <c r="G92" s="1"/>
  <c r="J91" i="1"/>
  <c r="N91"/>
  <c r="O91"/>
  <c r="H91"/>
  <c r="P91" s="1"/>
  <c r="Q91"/>
  <c r="P90"/>
  <c r="Q90"/>
  <c r="K59" i="3"/>
  <c r="R59"/>
  <c r="T59"/>
  <c r="S59"/>
  <c r="U59"/>
  <c r="Q59"/>
  <c r="I96" i="4"/>
  <c r="G97" s="1"/>
  <c r="O63" i="5" l="1"/>
  <c r="H64"/>
  <c r="H92" i="2"/>
  <c r="O92"/>
  <c r="J92"/>
  <c r="I92" s="1"/>
  <c r="C28"/>
  <c r="D28" s="1"/>
  <c r="Q92"/>
  <c r="P92"/>
  <c r="N92"/>
  <c r="G93"/>
  <c r="I91" i="1"/>
  <c r="G92" s="1"/>
  <c r="M59" i="3"/>
  <c r="I60" s="1"/>
  <c r="L59"/>
  <c r="J97" i="4"/>
  <c r="H97"/>
  <c r="Q97"/>
  <c r="R97" s="1"/>
  <c r="P97"/>
  <c r="N97"/>
  <c r="O97"/>
  <c r="I64" i="5" l="1"/>
  <c r="N64" s="1"/>
  <c r="M64"/>
  <c r="Q93" i="2"/>
  <c r="J93"/>
  <c r="I93" s="1"/>
  <c r="G94" s="1"/>
  <c r="H93"/>
  <c r="P93"/>
  <c r="O93"/>
  <c r="N93"/>
  <c r="O92" i="1"/>
  <c r="C28"/>
  <c r="N92"/>
  <c r="H92"/>
  <c r="J92"/>
  <c r="Q92"/>
  <c r="K60" i="3"/>
  <c r="U60"/>
  <c r="T60"/>
  <c r="R60"/>
  <c r="Q60"/>
  <c r="S60"/>
  <c r="I97" i="4"/>
  <c r="G98" s="1"/>
  <c r="J64" i="5" l="1"/>
  <c r="O64"/>
  <c r="H65"/>
  <c r="N94" i="2"/>
  <c r="P94"/>
  <c r="H94"/>
  <c r="J94"/>
  <c r="I94" s="1"/>
  <c r="G95" s="1"/>
  <c r="O94"/>
  <c r="Q94"/>
  <c r="I92" i="1"/>
  <c r="G93" s="1"/>
  <c r="P92"/>
  <c r="D28"/>
  <c r="M60" i="3"/>
  <c r="I61" s="1"/>
  <c r="L60"/>
  <c r="O98" i="4"/>
  <c r="Q98"/>
  <c r="R98" s="1"/>
  <c r="J98"/>
  <c r="H98"/>
  <c r="P98"/>
  <c r="N98"/>
  <c r="I65" i="5" l="1"/>
  <c r="N65" s="1"/>
  <c r="M65"/>
  <c r="Q95" i="2"/>
  <c r="P95"/>
  <c r="N95"/>
  <c r="J95"/>
  <c r="I95" s="1"/>
  <c r="G96" s="1"/>
  <c r="H95"/>
  <c r="O95"/>
  <c r="H93" i="1"/>
  <c r="N93"/>
  <c r="J93"/>
  <c r="I93" s="1"/>
  <c r="G94" s="1"/>
  <c r="O93"/>
  <c r="R61" i="3"/>
  <c r="U61"/>
  <c r="T61"/>
  <c r="S61"/>
  <c r="K61"/>
  <c r="Q61"/>
  <c r="I98" i="4"/>
  <c r="G99" s="1"/>
  <c r="J65" i="5" l="1"/>
  <c r="H66"/>
  <c r="O65"/>
  <c r="P93" i="1"/>
  <c r="J96" i="2"/>
  <c r="Q96"/>
  <c r="P96"/>
  <c r="O96"/>
  <c r="N96"/>
  <c r="H96"/>
  <c r="N94" i="1"/>
  <c r="O94"/>
  <c r="H94"/>
  <c r="J94"/>
  <c r="Q93"/>
  <c r="M61" i="3"/>
  <c r="I62" s="1"/>
  <c r="L61"/>
  <c r="Q99" i="4"/>
  <c r="R99" s="1"/>
  <c r="P99"/>
  <c r="N99"/>
  <c r="O99"/>
  <c r="J99"/>
  <c r="H99"/>
  <c r="I66" i="5" l="1"/>
  <c r="N66" s="1"/>
  <c r="M66"/>
  <c r="I99" i="4"/>
  <c r="G100" s="1"/>
  <c r="I94" i="1"/>
  <c r="G95" s="1"/>
  <c r="I96" i="2"/>
  <c r="G97" s="1"/>
  <c r="N95" i="1"/>
  <c r="J95"/>
  <c r="O95"/>
  <c r="H95"/>
  <c r="P95" s="1"/>
  <c r="P94"/>
  <c r="Q94"/>
  <c r="S62" i="3"/>
  <c r="Q62"/>
  <c r="K62"/>
  <c r="U62"/>
  <c r="R62"/>
  <c r="T62"/>
  <c r="P100" i="4"/>
  <c r="N100"/>
  <c r="Q100"/>
  <c r="R100" s="1"/>
  <c r="O100"/>
  <c r="J100"/>
  <c r="H100"/>
  <c r="J66" i="5" l="1"/>
  <c r="J97" i="2"/>
  <c r="N97"/>
  <c r="Q97"/>
  <c r="O97"/>
  <c r="H97"/>
  <c r="P97"/>
  <c r="I95" i="1"/>
  <c r="G96" s="1"/>
  <c r="Q95"/>
  <c r="M62" i="3"/>
  <c r="I63" s="1"/>
  <c r="L62"/>
  <c r="I100" i="4"/>
  <c r="G101" s="1"/>
  <c r="H67" i="5" l="1"/>
  <c r="O66"/>
  <c r="I97" i="2"/>
  <c r="G98" s="1"/>
  <c r="N96" i="1"/>
  <c r="O96"/>
  <c r="H96"/>
  <c r="J96"/>
  <c r="Q96"/>
  <c r="T63" i="3"/>
  <c r="S63"/>
  <c r="Q63"/>
  <c r="R63"/>
  <c r="U63"/>
  <c r="K63"/>
  <c r="J101" i="4"/>
  <c r="H101"/>
  <c r="P101"/>
  <c r="Q101"/>
  <c r="R101" s="1"/>
  <c r="N101"/>
  <c r="O101"/>
  <c r="I67" i="5" l="1"/>
  <c r="N67" s="1"/>
  <c r="M67"/>
  <c r="I101" i="4"/>
  <c r="G102" s="1"/>
  <c r="O98" i="2"/>
  <c r="Q98"/>
  <c r="P98"/>
  <c r="H98"/>
  <c r="N98"/>
  <c r="J98"/>
  <c r="I96" i="1"/>
  <c r="G97" s="1"/>
  <c r="P96"/>
  <c r="M63" i="3"/>
  <c r="I64" s="1"/>
  <c r="L63"/>
  <c r="Q102" i="4"/>
  <c r="R102" s="1"/>
  <c r="O102"/>
  <c r="P102"/>
  <c r="J102"/>
  <c r="H102"/>
  <c r="N102"/>
  <c r="J67" i="5" l="1"/>
  <c r="O67"/>
  <c r="H68"/>
  <c r="I98" i="2"/>
  <c r="G99" s="1"/>
  <c r="J97" i="1"/>
  <c r="N97"/>
  <c r="H97"/>
  <c r="P97" s="1"/>
  <c r="O97"/>
  <c r="Q97"/>
  <c r="R64" i="3"/>
  <c r="Q64"/>
  <c r="S64"/>
  <c r="T64"/>
  <c r="U64"/>
  <c r="K64"/>
  <c r="I102" i="4"/>
  <c r="G103" s="1"/>
  <c r="M68" i="5" l="1"/>
  <c r="I68"/>
  <c r="N68" s="1"/>
  <c r="P99" i="2"/>
  <c r="J99"/>
  <c r="I99" s="1"/>
  <c r="G100" s="1"/>
  <c r="H99"/>
  <c r="Q99"/>
  <c r="O99"/>
  <c r="N99"/>
  <c r="I97" i="1"/>
  <c r="G98" s="1"/>
  <c r="L64" i="3"/>
  <c r="M64"/>
  <c r="I65" s="1"/>
  <c r="Q103" i="4"/>
  <c r="R103" s="1"/>
  <c r="J103"/>
  <c r="H103"/>
  <c r="O103"/>
  <c r="P103"/>
  <c r="N103"/>
  <c r="J68" i="5" l="1"/>
  <c r="P100" i="2"/>
  <c r="J100"/>
  <c r="N100"/>
  <c r="Q100"/>
  <c r="O100"/>
  <c r="H100"/>
  <c r="J98" i="1"/>
  <c r="H98"/>
  <c r="O98"/>
  <c r="N98"/>
  <c r="U65" i="3"/>
  <c r="S65"/>
  <c r="T65"/>
  <c r="K65"/>
  <c r="Q65"/>
  <c r="R65"/>
  <c r="I103" i="4"/>
  <c r="G104" s="1"/>
  <c r="O68" i="5" l="1"/>
  <c r="H69"/>
  <c r="I100" i="2"/>
  <c r="G101" s="1"/>
  <c r="I98" i="1"/>
  <c r="G99" s="1"/>
  <c r="P98"/>
  <c r="Q98"/>
  <c r="M65" i="3"/>
  <c r="I66" s="1"/>
  <c r="L65"/>
  <c r="H104" i="4"/>
  <c r="P104"/>
  <c r="N104"/>
  <c r="O104"/>
  <c r="Q104"/>
  <c r="R104" s="1"/>
  <c r="J104"/>
  <c r="I69" i="5" l="1"/>
  <c r="N69" s="1"/>
  <c r="M69"/>
  <c r="Q101" i="2"/>
  <c r="J101"/>
  <c r="N101"/>
  <c r="P101"/>
  <c r="O101"/>
  <c r="H101"/>
  <c r="J99" i="1"/>
  <c r="H99"/>
  <c r="P99" s="1"/>
  <c r="N99"/>
  <c r="O99"/>
  <c r="Q99"/>
  <c r="T66" i="3"/>
  <c r="Q66"/>
  <c r="R66"/>
  <c r="S66"/>
  <c r="U66"/>
  <c r="K66"/>
  <c r="I104" i="4"/>
  <c r="G105" s="1"/>
  <c r="J69" i="5" l="1"/>
  <c r="H70"/>
  <c r="O69"/>
  <c r="C41" s="1"/>
  <c r="E41" s="1"/>
  <c r="C24" s="1"/>
  <c r="I101" i="2"/>
  <c r="G102" s="1"/>
  <c r="I99" i="1"/>
  <c r="G100" s="1"/>
  <c r="M66" i="3"/>
  <c r="I67" s="1"/>
  <c r="L66"/>
  <c r="J105" i="4"/>
  <c r="H105"/>
  <c r="Q105"/>
  <c r="R105" s="1"/>
  <c r="P105"/>
  <c r="N105"/>
  <c r="O105"/>
  <c r="I70" i="5" l="1"/>
  <c r="N70" s="1"/>
  <c r="M70"/>
  <c r="I105" i="4"/>
  <c r="G106" s="1"/>
  <c r="P102" i="2"/>
  <c r="H102"/>
  <c r="N102"/>
  <c r="O102"/>
  <c r="J102"/>
  <c r="Q102"/>
  <c r="H100" i="1"/>
  <c r="J100"/>
  <c r="Q100"/>
  <c r="O100"/>
  <c r="N100"/>
  <c r="P100"/>
  <c r="K67" i="3"/>
  <c r="U67"/>
  <c r="S67"/>
  <c r="T67"/>
  <c r="R67"/>
  <c r="Q67"/>
  <c r="Q106" i="4"/>
  <c r="R106" s="1"/>
  <c r="O106"/>
  <c r="J106"/>
  <c r="N106"/>
  <c r="H106"/>
  <c r="P106"/>
  <c r="J70" i="5" l="1"/>
  <c r="I102" i="2"/>
  <c r="G103" s="1"/>
  <c r="I100" i="1"/>
  <c r="G101" s="1"/>
  <c r="M67" i="3"/>
  <c r="I68" s="1"/>
  <c r="L67"/>
  <c r="I106" i="4"/>
  <c r="G107" s="1"/>
  <c r="H71" i="5" l="1"/>
  <c r="O70"/>
  <c r="Q103" i="2"/>
  <c r="P103"/>
  <c r="N103"/>
  <c r="J103"/>
  <c r="I103" s="1"/>
  <c r="G104" s="1"/>
  <c r="H103"/>
  <c r="O103"/>
  <c r="O101" i="1"/>
  <c r="N101"/>
  <c r="J101"/>
  <c r="H101"/>
  <c r="P101" s="1"/>
  <c r="Q101"/>
  <c r="T68" i="3"/>
  <c r="R68"/>
  <c r="K68"/>
  <c r="Q68"/>
  <c r="U68"/>
  <c r="S68"/>
  <c r="J107" i="4"/>
  <c r="H107"/>
  <c r="P107"/>
  <c r="Q107"/>
  <c r="R107" s="1"/>
  <c r="N107"/>
  <c r="O107"/>
  <c r="M71" i="5" l="1"/>
  <c r="I71"/>
  <c r="N71" s="1"/>
  <c r="I107" i="4"/>
  <c r="G108" s="1"/>
  <c r="N104" i="2"/>
  <c r="P104"/>
  <c r="C29"/>
  <c r="D29" s="1"/>
  <c r="Q104"/>
  <c r="J104"/>
  <c r="O104"/>
  <c r="H104"/>
  <c r="I101" i="1"/>
  <c r="G102" s="1"/>
  <c r="L68" i="3"/>
  <c r="M68"/>
  <c r="I69" s="1"/>
  <c r="Q108" i="4"/>
  <c r="R108" s="1"/>
  <c r="O108"/>
  <c r="P108"/>
  <c r="J108"/>
  <c r="H108"/>
  <c r="N108"/>
  <c r="J71" i="5" l="1"/>
  <c r="I104" i="2"/>
  <c r="G105" s="1"/>
  <c r="H102" i="1"/>
  <c r="N102"/>
  <c r="J102"/>
  <c r="I102" s="1"/>
  <c r="G103" s="1"/>
  <c r="Q102"/>
  <c r="O102"/>
  <c r="P102"/>
  <c r="K69" i="3"/>
  <c r="S69"/>
  <c r="U69"/>
  <c r="R69"/>
  <c r="Q69"/>
  <c r="T69"/>
  <c r="I108" i="4"/>
  <c r="G109" s="1"/>
  <c r="O71" i="5" l="1"/>
  <c r="H72"/>
  <c r="N105" i="2"/>
  <c r="P105"/>
  <c r="Q105"/>
  <c r="O105"/>
  <c r="J105"/>
  <c r="H105"/>
  <c r="J103" i="1"/>
  <c r="N103"/>
  <c r="O103"/>
  <c r="H103"/>
  <c r="P103"/>
  <c r="L69" i="3"/>
  <c r="M69"/>
  <c r="I70" s="1"/>
  <c r="Q109" i="4"/>
  <c r="R109" s="1"/>
  <c r="P109"/>
  <c r="N109"/>
  <c r="J109"/>
  <c r="O109"/>
  <c r="H109"/>
  <c r="I72" i="5" l="1"/>
  <c r="N72" s="1"/>
  <c r="M72"/>
  <c r="I105" i="2"/>
  <c r="G106" s="1"/>
  <c r="I103" i="1"/>
  <c r="G104" s="1"/>
  <c r="Q103"/>
  <c r="T70" i="3"/>
  <c r="Q70"/>
  <c r="S70"/>
  <c r="U70"/>
  <c r="K70"/>
  <c r="R70"/>
  <c r="I109" i="4"/>
  <c r="G110" s="1"/>
  <c r="J72" i="5" l="1"/>
  <c r="O72" s="1"/>
  <c r="H73"/>
  <c r="O106" i="2"/>
  <c r="Q106"/>
  <c r="N106"/>
  <c r="H106"/>
  <c r="J106"/>
  <c r="P106"/>
  <c r="O104" i="1"/>
  <c r="J104"/>
  <c r="C29"/>
  <c r="N104"/>
  <c r="H104"/>
  <c r="P104" s="1"/>
  <c r="L70" i="3"/>
  <c r="M70"/>
  <c r="I71" s="1"/>
  <c r="P110" i="4"/>
  <c r="O110"/>
  <c r="J110"/>
  <c r="H110"/>
  <c r="N110"/>
  <c r="Q110"/>
  <c r="R110" s="1"/>
  <c r="I73" i="5" l="1"/>
  <c r="N73" s="1"/>
  <c r="M73"/>
  <c r="I106" i="2"/>
  <c r="G107" s="1"/>
  <c r="D29" i="1"/>
  <c r="I104"/>
  <c r="G105" s="1"/>
  <c r="Q104"/>
  <c r="U71" i="3"/>
  <c r="S71"/>
  <c r="R71"/>
  <c r="T71"/>
  <c r="Q71"/>
  <c r="K71"/>
  <c r="I110" i="4"/>
  <c r="G111" s="1"/>
  <c r="J73" i="5" l="1"/>
  <c r="H74" s="1"/>
  <c r="O73"/>
  <c r="H107" i="2"/>
  <c r="N107"/>
  <c r="Q107"/>
  <c r="P107"/>
  <c r="J107"/>
  <c r="I107" s="1"/>
  <c r="G108"/>
  <c r="O107"/>
  <c r="O105" i="1"/>
  <c r="N105"/>
  <c r="Q105"/>
  <c r="J105"/>
  <c r="H105"/>
  <c r="P105" s="1"/>
  <c r="M71" i="3"/>
  <c r="I72" s="1"/>
  <c r="L71"/>
  <c r="J111" i="4"/>
  <c r="Q111"/>
  <c r="R111" s="1"/>
  <c r="H111"/>
  <c r="O111"/>
  <c r="P111"/>
  <c r="N111"/>
  <c r="I74" i="5" l="1"/>
  <c r="N74" s="1"/>
  <c r="M74"/>
  <c r="J108" i="2"/>
  <c r="Q108"/>
  <c r="H108"/>
  <c r="N108"/>
  <c r="P108"/>
  <c r="O108"/>
  <c r="I105" i="1"/>
  <c r="G106" s="1"/>
  <c r="R72" i="3"/>
  <c r="T72"/>
  <c r="U72"/>
  <c r="S72"/>
  <c r="K72"/>
  <c r="Q72"/>
  <c r="I111" i="4"/>
  <c r="G112" s="1"/>
  <c r="J74" i="5" l="1"/>
  <c r="I108" i="2"/>
  <c r="G109" s="1"/>
  <c r="J106" i="1"/>
  <c r="O106"/>
  <c r="H106"/>
  <c r="P106" s="1"/>
  <c r="Q106"/>
  <c r="N106"/>
  <c r="L72" i="3"/>
  <c r="M72"/>
  <c r="I73" s="1"/>
  <c r="H112" i="4"/>
  <c r="Q112"/>
  <c r="R112" s="1"/>
  <c r="N112"/>
  <c r="P112"/>
  <c r="O112"/>
  <c r="J112"/>
  <c r="I112" s="1"/>
  <c r="G113" s="1"/>
  <c r="H75" i="5" l="1"/>
  <c r="O74"/>
  <c r="J109" i="2"/>
  <c r="Q109"/>
  <c r="N109"/>
  <c r="P109"/>
  <c r="H109"/>
  <c r="O109"/>
  <c r="I106" i="1"/>
  <c r="G107" s="1"/>
  <c r="T73" i="3"/>
  <c r="U73"/>
  <c r="Q73"/>
  <c r="K73"/>
  <c r="R73"/>
  <c r="S73"/>
  <c r="O113" i="4"/>
  <c r="H113"/>
  <c r="J113"/>
  <c r="I113" s="1"/>
  <c r="G114" s="1"/>
  <c r="P113"/>
  <c r="N113"/>
  <c r="Q113"/>
  <c r="R113" s="1"/>
  <c r="I75" i="5" l="1"/>
  <c r="N75" s="1"/>
  <c r="M75"/>
  <c r="I109" i="2"/>
  <c r="G110" s="1"/>
  <c r="H107" i="1"/>
  <c r="O107"/>
  <c r="P107"/>
  <c r="J107"/>
  <c r="N107"/>
  <c r="Q107"/>
  <c r="L73" i="3"/>
  <c r="M73"/>
  <c r="I74" s="1"/>
  <c r="J114" i="4"/>
  <c r="I114" s="1"/>
  <c r="Q114"/>
  <c r="R114" s="1"/>
  <c r="N114"/>
  <c r="P114"/>
  <c r="G115"/>
  <c r="H114"/>
  <c r="O114"/>
  <c r="J75" i="5" l="1"/>
  <c r="O75" s="1"/>
  <c r="H76"/>
  <c r="N110" i="2"/>
  <c r="H110"/>
  <c r="J110"/>
  <c r="P110"/>
  <c r="Q110"/>
  <c r="O110"/>
  <c r="I107" i="1"/>
  <c r="G108" s="1"/>
  <c r="K74" i="3"/>
  <c r="U74"/>
  <c r="S74"/>
  <c r="Q74"/>
  <c r="R74"/>
  <c r="T74"/>
  <c r="J115" i="4"/>
  <c r="I115" s="1"/>
  <c r="P115"/>
  <c r="N115"/>
  <c r="H115"/>
  <c r="G116"/>
  <c r="Q115"/>
  <c r="R115" s="1"/>
  <c r="O115"/>
  <c r="M76" i="5" l="1"/>
  <c r="I76"/>
  <c r="N76" s="1"/>
  <c r="I110" i="2"/>
  <c r="G111" s="1"/>
  <c r="H108" i="1"/>
  <c r="J108"/>
  <c r="Q108"/>
  <c r="O108"/>
  <c r="N108"/>
  <c r="L74" i="3"/>
  <c r="M74"/>
  <c r="I75" s="1"/>
  <c r="J116" i="4"/>
  <c r="H116"/>
  <c r="Q116"/>
  <c r="R116" s="1"/>
  <c r="N116"/>
  <c r="O116"/>
  <c r="P116"/>
  <c r="J76" i="5" l="1"/>
  <c r="H77" s="1"/>
  <c r="O76"/>
  <c r="I116" i="4"/>
  <c r="G117" s="1"/>
  <c r="I108" i="1"/>
  <c r="G109" s="1"/>
  <c r="H111" i="2"/>
  <c r="N111"/>
  <c r="Q111"/>
  <c r="J111"/>
  <c r="I111" s="1"/>
  <c r="G112" s="1"/>
  <c r="P111"/>
  <c r="O111"/>
  <c r="H109" i="1"/>
  <c r="O109"/>
  <c r="N109"/>
  <c r="J109"/>
  <c r="Q109"/>
  <c r="P108"/>
  <c r="S75" i="3"/>
  <c r="Q75"/>
  <c r="K75"/>
  <c r="T75"/>
  <c r="U75"/>
  <c r="R75"/>
  <c r="P117" i="4"/>
  <c r="J117"/>
  <c r="H117"/>
  <c r="Q117"/>
  <c r="R117" s="1"/>
  <c r="O117"/>
  <c r="N117"/>
  <c r="I77" i="5" l="1"/>
  <c r="N77" s="1"/>
  <c r="M77"/>
  <c r="I109" i="1"/>
  <c r="G110" s="1"/>
  <c r="P112" i="2"/>
  <c r="N112"/>
  <c r="Q112"/>
  <c r="J112"/>
  <c r="I112" s="1"/>
  <c r="G113" s="1"/>
  <c r="H112"/>
  <c r="O112"/>
  <c r="H110" i="1"/>
  <c r="J110"/>
  <c r="N110"/>
  <c r="O110"/>
  <c r="P109"/>
  <c r="L75" i="3"/>
  <c r="M75"/>
  <c r="I76" s="1"/>
  <c r="I117" i="4"/>
  <c r="G118" s="1"/>
  <c r="J77" i="5" l="1"/>
  <c r="I110" i="1"/>
  <c r="G111" s="1"/>
  <c r="O113" i="2"/>
  <c r="Q113"/>
  <c r="N113"/>
  <c r="J113"/>
  <c r="P113"/>
  <c r="H113"/>
  <c r="O111" i="1"/>
  <c r="N111"/>
  <c r="H111"/>
  <c r="J111"/>
  <c r="P111"/>
  <c r="P110"/>
  <c r="Q110"/>
  <c r="T76" i="3"/>
  <c r="Q76"/>
  <c r="S76"/>
  <c r="R76"/>
  <c r="U76"/>
  <c r="K76"/>
  <c r="H118" i="4"/>
  <c r="P118"/>
  <c r="N118"/>
  <c r="J118"/>
  <c r="O118"/>
  <c r="Q118"/>
  <c r="R118" s="1"/>
  <c r="H78" i="5" l="1"/>
  <c r="O77"/>
  <c r="I111" i="1"/>
  <c r="G112" s="1"/>
  <c r="I113" i="2"/>
  <c r="G114" s="1"/>
  <c r="J112" i="1"/>
  <c r="O112"/>
  <c r="Q112"/>
  <c r="H112"/>
  <c r="N112"/>
  <c r="P112"/>
  <c r="Q111"/>
  <c r="M76" i="3"/>
  <c r="I77" s="1"/>
  <c r="L76"/>
  <c r="I118" i="4"/>
  <c r="G119" s="1"/>
  <c r="I78" i="5" l="1"/>
  <c r="N78" s="1"/>
  <c r="M78"/>
  <c r="J114" i="2"/>
  <c r="N114"/>
  <c r="Q114"/>
  <c r="P114"/>
  <c r="H114"/>
  <c r="O114"/>
  <c r="I112" i="1"/>
  <c r="G113" s="1"/>
  <c r="R77" i="3"/>
  <c r="T77"/>
  <c r="K77"/>
  <c r="S77"/>
  <c r="U77"/>
  <c r="Q77"/>
  <c r="O119" i="4"/>
  <c r="P119"/>
  <c r="H119"/>
  <c r="Q119"/>
  <c r="R119" s="1"/>
  <c r="J119"/>
  <c r="I119" s="1"/>
  <c r="N119"/>
  <c r="G120"/>
  <c r="J78" i="5" l="1"/>
  <c r="H79" s="1"/>
  <c r="O78"/>
  <c r="I114" i="2"/>
  <c r="G115" s="1"/>
  <c r="H113" i="1"/>
  <c r="O113"/>
  <c r="J113"/>
  <c r="I113" s="1"/>
  <c r="G114" s="1"/>
  <c r="N113"/>
  <c r="M77" i="3"/>
  <c r="I78" s="1"/>
  <c r="L77"/>
  <c r="O120" i="4"/>
  <c r="H120"/>
  <c r="J120"/>
  <c r="Q120"/>
  <c r="R120" s="1"/>
  <c r="P120"/>
  <c r="N120"/>
  <c r="I79" i="5" l="1"/>
  <c r="N79" s="1"/>
  <c r="M79"/>
  <c r="J79"/>
  <c r="I120" i="4"/>
  <c r="G121" s="1"/>
  <c r="O121" s="1"/>
  <c r="O115" i="2"/>
  <c r="H115"/>
  <c r="N115"/>
  <c r="P115"/>
  <c r="Q115"/>
  <c r="J115"/>
  <c r="I115" s="1"/>
  <c r="G116" s="1"/>
  <c r="O114" i="1"/>
  <c r="H114"/>
  <c r="N114"/>
  <c r="J114"/>
  <c r="I114" s="1"/>
  <c r="G115" s="1"/>
  <c r="Q114"/>
  <c r="P113"/>
  <c r="Q113"/>
  <c r="Q78" i="3"/>
  <c r="U78"/>
  <c r="R78"/>
  <c r="K78"/>
  <c r="S78"/>
  <c r="T78"/>
  <c r="H121" i="4"/>
  <c r="J121"/>
  <c r="I121" s="1"/>
  <c r="N121"/>
  <c r="G122"/>
  <c r="H80" i="5" l="1"/>
  <c r="O79"/>
  <c r="P121" i="4"/>
  <c r="Q121"/>
  <c r="R121" s="1"/>
  <c r="J116" i="2"/>
  <c r="N116"/>
  <c r="H116"/>
  <c r="P116"/>
  <c r="C30"/>
  <c r="D30" s="1"/>
  <c r="Q116"/>
  <c r="O116"/>
  <c r="H115" i="1"/>
  <c r="O115"/>
  <c r="N115"/>
  <c r="J115"/>
  <c r="P114"/>
  <c r="M78" i="3"/>
  <c r="I79" s="1"/>
  <c r="L78"/>
  <c r="H122" i="4"/>
  <c r="O122"/>
  <c r="P122"/>
  <c r="J122"/>
  <c r="Q122"/>
  <c r="R122" s="1"/>
  <c r="N122"/>
  <c r="I80" i="5" l="1"/>
  <c r="N80" s="1"/>
  <c r="M80"/>
  <c r="J80"/>
  <c r="I115" i="1"/>
  <c r="G116" s="1"/>
  <c r="I116" i="2"/>
  <c r="G117" s="1"/>
  <c r="N116" i="1"/>
  <c r="J116"/>
  <c r="C30"/>
  <c r="O116"/>
  <c r="H116"/>
  <c r="P116"/>
  <c r="Q115"/>
  <c r="P115"/>
  <c r="T79" i="3"/>
  <c r="Q79"/>
  <c r="S79"/>
  <c r="R79"/>
  <c r="U79"/>
  <c r="K79"/>
  <c r="I122" i="4"/>
  <c r="G123" s="1"/>
  <c r="H81" i="5" l="1"/>
  <c r="O80"/>
  <c r="P117" i="2"/>
  <c r="H117"/>
  <c r="O117"/>
  <c r="Q117"/>
  <c r="N117"/>
  <c r="J117"/>
  <c r="I117" s="1"/>
  <c r="G118" s="1"/>
  <c r="D30" i="1"/>
  <c r="I116"/>
  <c r="G117" s="1"/>
  <c r="Q116"/>
  <c r="L79" i="3"/>
  <c r="M79"/>
  <c r="I80" s="1"/>
  <c r="P123" i="4"/>
  <c r="H123"/>
  <c r="J123"/>
  <c r="O123"/>
  <c r="Q123"/>
  <c r="R123" s="1"/>
  <c r="N123"/>
  <c r="I81" i="5" l="1"/>
  <c r="N81" s="1"/>
  <c r="M81"/>
  <c r="I123" i="4"/>
  <c r="G124" s="1"/>
  <c r="O124" s="1"/>
  <c r="N118" i="2"/>
  <c r="J118"/>
  <c r="I118" s="1"/>
  <c r="G119" s="1"/>
  <c r="P118"/>
  <c r="O118"/>
  <c r="H118"/>
  <c r="Q118"/>
  <c r="N117" i="1"/>
  <c r="J117"/>
  <c r="Q117"/>
  <c r="P117"/>
  <c r="H117"/>
  <c r="O117"/>
  <c r="S80" i="3"/>
  <c r="K80"/>
  <c r="U80"/>
  <c r="Q80"/>
  <c r="R80"/>
  <c r="T80"/>
  <c r="H124" i="4"/>
  <c r="P124"/>
  <c r="N124"/>
  <c r="J81" i="5" l="1"/>
  <c r="J124" i="4"/>
  <c r="I124" s="1"/>
  <c r="G125" s="1"/>
  <c r="Q124"/>
  <c r="R124" s="1"/>
  <c r="N119" i="2"/>
  <c r="H119"/>
  <c r="J119"/>
  <c r="O119"/>
  <c r="Q119"/>
  <c r="P119"/>
  <c r="I117" i="1"/>
  <c r="G118" s="1"/>
  <c r="M80" i="3"/>
  <c r="I81" s="1"/>
  <c r="L80"/>
  <c r="H82" i="5" l="1"/>
  <c r="O81"/>
  <c r="I119" i="2"/>
  <c r="G120" s="1"/>
  <c r="N118" i="1"/>
  <c r="J118"/>
  <c r="H118"/>
  <c r="O118"/>
  <c r="Q118"/>
  <c r="T81" i="3"/>
  <c r="U81"/>
  <c r="K81"/>
  <c r="R81"/>
  <c r="S81"/>
  <c r="Q81"/>
  <c r="Q125" i="4"/>
  <c r="R125" s="1"/>
  <c r="N125"/>
  <c r="O125"/>
  <c r="H125"/>
  <c r="J125"/>
  <c r="P125"/>
  <c r="I82" i="5" l="1"/>
  <c r="N82" s="1"/>
  <c r="M82"/>
  <c r="I125" i="4"/>
  <c r="G126" s="1"/>
  <c r="O120" i="2"/>
  <c r="P120"/>
  <c r="Q120"/>
  <c r="J120"/>
  <c r="I120" s="1"/>
  <c r="G121" s="1"/>
  <c r="H120"/>
  <c r="N120"/>
  <c r="I118" i="1"/>
  <c r="G119" s="1"/>
  <c r="P118"/>
  <c r="M81" i="3"/>
  <c r="I82" s="1"/>
  <c r="L81"/>
  <c r="Q126" i="4"/>
  <c r="R126" s="1"/>
  <c r="J126"/>
  <c r="P126"/>
  <c r="O126"/>
  <c r="N126"/>
  <c r="H126"/>
  <c r="J82" i="5" l="1"/>
  <c r="H83" s="1"/>
  <c r="O82"/>
  <c r="P121" i="2"/>
  <c r="O121"/>
  <c r="J121"/>
  <c r="Q121"/>
  <c r="N121"/>
  <c r="H121"/>
  <c r="N119" i="1"/>
  <c r="O119"/>
  <c r="H119"/>
  <c r="J119"/>
  <c r="R82" i="3"/>
  <c r="Q82"/>
  <c r="U82"/>
  <c r="S82"/>
  <c r="T82"/>
  <c r="K82"/>
  <c r="I126" i="4"/>
  <c r="G127" s="1"/>
  <c r="I83" i="5" l="1"/>
  <c r="N83" s="1"/>
  <c r="M83"/>
  <c r="J83"/>
  <c r="I121" i="2"/>
  <c r="G122" s="1"/>
  <c r="I119" i="1"/>
  <c r="G120" s="1"/>
  <c r="Q119"/>
  <c r="P119"/>
  <c r="L82" i="3"/>
  <c r="M82"/>
  <c r="I83" s="1"/>
  <c r="Q127" i="4"/>
  <c r="R127" s="1"/>
  <c r="H127"/>
  <c r="N127"/>
  <c r="O127"/>
  <c r="J127"/>
  <c r="P127"/>
  <c r="H84" i="5" l="1"/>
  <c r="O83"/>
  <c r="I127" i="4"/>
  <c r="G128" s="1"/>
  <c r="P122" i="2"/>
  <c r="N122"/>
  <c r="H122"/>
  <c r="O122"/>
  <c r="Q122"/>
  <c r="J122"/>
  <c r="I122" s="1"/>
  <c r="G123" s="1"/>
  <c r="H120" i="1"/>
  <c r="P120" s="1"/>
  <c r="O120"/>
  <c r="J120"/>
  <c r="N120"/>
  <c r="T83" i="3"/>
  <c r="Q83"/>
  <c r="S83"/>
  <c r="K83"/>
  <c r="U83"/>
  <c r="R83"/>
  <c r="P128" i="4"/>
  <c r="J128"/>
  <c r="N128"/>
  <c r="Q128"/>
  <c r="R128" s="1"/>
  <c r="O128"/>
  <c r="H128"/>
  <c r="I84" i="5" l="1"/>
  <c r="N84" s="1"/>
  <c r="M84"/>
  <c r="J84"/>
  <c r="J123" i="2"/>
  <c r="P123"/>
  <c r="N123"/>
  <c r="H123"/>
  <c r="O123"/>
  <c r="Q123"/>
  <c r="I120" i="1"/>
  <c r="G121" s="1"/>
  <c r="Q120"/>
  <c r="L83" i="3"/>
  <c r="M83"/>
  <c r="I84" s="1"/>
  <c r="I128" i="4"/>
  <c r="G129" s="1"/>
  <c r="H85" i="5" l="1"/>
  <c r="O84"/>
  <c r="I123" i="2"/>
  <c r="G124" s="1"/>
  <c r="O121" i="1"/>
  <c r="J121"/>
  <c r="Q121"/>
  <c r="N121"/>
  <c r="H121"/>
  <c r="P121" s="1"/>
  <c r="T84" i="3"/>
  <c r="Q84"/>
  <c r="U84"/>
  <c r="K84"/>
  <c r="R84"/>
  <c r="S84"/>
  <c r="O129" i="4"/>
  <c r="N129"/>
  <c r="H129"/>
  <c r="P129"/>
  <c r="Q129"/>
  <c r="R129" s="1"/>
  <c r="J129"/>
  <c r="I85" i="5" l="1"/>
  <c r="N85" s="1"/>
  <c r="M85"/>
  <c r="N124" i="2"/>
  <c r="J124"/>
  <c r="I124" s="1"/>
  <c r="G125" s="1"/>
  <c r="Q124"/>
  <c r="O124"/>
  <c r="H124"/>
  <c r="P124"/>
  <c r="I121" i="1"/>
  <c r="G122" s="1"/>
  <c r="M84" i="3"/>
  <c r="I85" s="1"/>
  <c r="L84"/>
  <c r="I129" i="4"/>
  <c r="G130" s="1"/>
  <c r="J85" i="5" l="1"/>
  <c r="P125" i="2"/>
  <c r="H125"/>
  <c r="N125"/>
  <c r="Q125"/>
  <c r="J125"/>
  <c r="O125"/>
  <c r="H122" i="1"/>
  <c r="J122"/>
  <c r="N122"/>
  <c r="O122"/>
  <c r="R85" i="3"/>
  <c r="K85"/>
  <c r="S85"/>
  <c r="T85"/>
  <c r="Q85"/>
  <c r="U85"/>
  <c r="H130" i="4"/>
  <c r="J130"/>
  <c r="Q130"/>
  <c r="R130" s="1"/>
  <c r="O130"/>
  <c r="N130"/>
  <c r="P130"/>
  <c r="H86" i="5" l="1"/>
  <c r="O85"/>
  <c r="I125" i="2"/>
  <c r="G126" s="1"/>
  <c r="I122" i="1"/>
  <c r="G123" s="1"/>
  <c r="P122"/>
  <c r="Q122"/>
  <c r="M85" i="3"/>
  <c r="I86" s="1"/>
  <c r="L85"/>
  <c r="I130" i="4"/>
  <c r="G131" s="1"/>
  <c r="I86" i="5" l="1"/>
  <c r="N86" s="1"/>
  <c r="M86"/>
  <c r="N126" i="2"/>
  <c r="Q126"/>
  <c r="P126"/>
  <c r="J126"/>
  <c r="I126" s="1"/>
  <c r="G127" s="1"/>
  <c r="H126"/>
  <c r="O126"/>
  <c r="J123" i="1"/>
  <c r="O123"/>
  <c r="H123"/>
  <c r="N123"/>
  <c r="P123"/>
  <c r="T86" i="3"/>
  <c r="R86"/>
  <c r="S86"/>
  <c r="U86"/>
  <c r="K86"/>
  <c r="Q86"/>
  <c r="O131" i="4"/>
  <c r="J131"/>
  <c r="H131"/>
  <c r="Q131"/>
  <c r="R131" s="1"/>
  <c r="P131"/>
  <c r="N131"/>
  <c r="J86" i="5" l="1"/>
  <c r="H87" s="1"/>
  <c r="O86"/>
  <c r="P127" i="2"/>
  <c r="N127"/>
  <c r="O127"/>
  <c r="Q127"/>
  <c r="J127"/>
  <c r="H127"/>
  <c r="I123" i="1"/>
  <c r="G124" s="1"/>
  <c r="Q123"/>
  <c r="M86" i="3"/>
  <c r="I87" s="1"/>
  <c r="L86"/>
  <c r="I131" i="4"/>
  <c r="G132" s="1"/>
  <c r="I87" i="5" l="1"/>
  <c r="N87" s="1"/>
  <c r="M87"/>
  <c r="J87"/>
  <c r="I127" i="2"/>
  <c r="G128" s="1"/>
  <c r="N124" i="1"/>
  <c r="H124"/>
  <c r="Q124"/>
  <c r="J124"/>
  <c r="O124"/>
  <c r="Q87" i="3"/>
  <c r="S87"/>
  <c r="U87"/>
  <c r="K87"/>
  <c r="R87"/>
  <c r="T87"/>
  <c r="J132" i="4"/>
  <c r="P132"/>
  <c r="H132"/>
  <c r="Q132"/>
  <c r="R132" s="1"/>
  <c r="N132"/>
  <c r="O132"/>
  <c r="H88" i="5" l="1"/>
  <c r="O87"/>
  <c r="J128" i="2"/>
  <c r="P128"/>
  <c r="O128"/>
  <c r="Q128"/>
  <c r="C31"/>
  <c r="D31" s="1"/>
  <c r="N128"/>
  <c r="H128"/>
  <c r="I124" i="1"/>
  <c r="G125" s="1"/>
  <c r="P124"/>
  <c r="M87" i="3"/>
  <c r="I88" s="1"/>
  <c r="L87"/>
  <c r="I132" i="4"/>
  <c r="G133" s="1"/>
  <c r="I88" i="5" l="1"/>
  <c r="N88" s="1"/>
  <c r="M88"/>
  <c r="J88"/>
  <c r="I128" i="2"/>
  <c r="G129" s="1"/>
  <c r="J125" i="1"/>
  <c r="H125"/>
  <c r="O125"/>
  <c r="N125"/>
  <c r="R88" i="3"/>
  <c r="U88"/>
  <c r="K88"/>
  <c r="S88"/>
  <c r="T88"/>
  <c r="Q88"/>
  <c r="Q133" i="4"/>
  <c r="R133" s="1"/>
  <c r="P133"/>
  <c r="N133"/>
  <c r="O133"/>
  <c r="J133"/>
  <c r="I133" s="1"/>
  <c r="H133"/>
  <c r="G134"/>
  <c r="H89" i="5" l="1"/>
  <c r="O88"/>
  <c r="N129" i="2"/>
  <c r="H129"/>
  <c r="P129"/>
  <c r="J129"/>
  <c r="O129"/>
  <c r="Q129"/>
  <c r="I125" i="1"/>
  <c r="G126" s="1"/>
  <c r="Q125"/>
  <c r="P125"/>
  <c r="M88" i="3"/>
  <c r="I89" s="1"/>
  <c r="L88"/>
  <c r="Q134" i="4"/>
  <c r="R134" s="1"/>
  <c r="J134"/>
  <c r="H134"/>
  <c r="P134"/>
  <c r="N134"/>
  <c r="O134"/>
  <c r="I89" i="5" l="1"/>
  <c r="N89" s="1"/>
  <c r="M89"/>
  <c r="I129" i="2"/>
  <c r="G130" s="1"/>
  <c r="H126" i="1"/>
  <c r="J126"/>
  <c r="N126"/>
  <c r="O126"/>
  <c r="S89" i="3"/>
  <c r="U89"/>
  <c r="T89"/>
  <c r="R89"/>
  <c r="Q89"/>
  <c r="K89"/>
  <c r="I134" i="4"/>
  <c r="G135" s="1"/>
  <c r="J89" i="5" l="1"/>
  <c r="I126" i="1"/>
  <c r="G127" s="1"/>
  <c r="N130" i="2"/>
  <c r="H130"/>
  <c r="J130"/>
  <c r="O130"/>
  <c r="P130"/>
  <c r="Q130"/>
  <c r="H127" i="1"/>
  <c r="N127"/>
  <c r="O127"/>
  <c r="Q127"/>
  <c r="J127"/>
  <c r="I127" s="1"/>
  <c r="G128" s="1"/>
  <c r="P127"/>
  <c r="Q126"/>
  <c r="P126"/>
  <c r="L89" i="3"/>
  <c r="M89"/>
  <c r="I90" s="1"/>
  <c r="O135" i="4"/>
  <c r="N135"/>
  <c r="J135"/>
  <c r="I135" s="1"/>
  <c r="G136" s="1"/>
  <c r="Q135"/>
  <c r="R135" s="1"/>
  <c r="P135"/>
  <c r="H135"/>
  <c r="H90" i="5" l="1"/>
  <c r="O89"/>
  <c r="I130" i="2"/>
  <c r="G131" s="1"/>
  <c r="O128" i="1"/>
  <c r="N128"/>
  <c r="J128"/>
  <c r="P128"/>
  <c r="C31"/>
  <c r="D31" s="1"/>
  <c r="H128"/>
  <c r="Q128"/>
  <c r="U90" i="3"/>
  <c r="K90"/>
  <c r="R90"/>
  <c r="Q90"/>
  <c r="S90"/>
  <c r="T90"/>
  <c r="P136" i="4"/>
  <c r="N136"/>
  <c r="J136"/>
  <c r="H136"/>
  <c r="Q136"/>
  <c r="R136" s="1"/>
  <c r="O136"/>
  <c r="I90" i="5" l="1"/>
  <c r="N90" s="1"/>
  <c r="M90"/>
  <c r="P131" i="2"/>
  <c r="H131"/>
  <c r="J131"/>
  <c r="N131"/>
  <c r="O131"/>
  <c r="Q131"/>
  <c r="I128" i="1"/>
  <c r="G129" s="1"/>
  <c r="L90" i="3"/>
  <c r="M90"/>
  <c r="I91" s="1"/>
  <c r="I136" i="4"/>
  <c r="G137" s="1"/>
  <c r="J90" i="5" l="1"/>
  <c r="H91" s="1"/>
  <c r="O90"/>
  <c r="I131" i="2"/>
  <c r="G132" s="1"/>
  <c r="H129" i="1"/>
  <c r="J129"/>
  <c r="O129"/>
  <c r="N129"/>
  <c r="P129"/>
  <c r="T91" i="3"/>
  <c r="K91"/>
  <c r="U91"/>
  <c r="R91"/>
  <c r="Q91"/>
  <c r="S91"/>
  <c r="Q137" i="4"/>
  <c r="R137" s="1"/>
  <c r="J137"/>
  <c r="N137"/>
  <c r="H137"/>
  <c r="O137"/>
  <c r="P137"/>
  <c r="I91" i="5" l="1"/>
  <c r="N91" s="1"/>
  <c r="M91"/>
  <c r="J91"/>
  <c r="I129" i="1"/>
  <c r="G130" s="1"/>
  <c r="O132" i="2"/>
  <c r="J132"/>
  <c r="P132"/>
  <c r="Q132"/>
  <c r="N132"/>
  <c r="H132"/>
  <c r="H130" i="1"/>
  <c r="J130"/>
  <c r="O130"/>
  <c r="N130"/>
  <c r="Q129"/>
  <c r="M91" i="3"/>
  <c r="I92" s="1"/>
  <c r="L91"/>
  <c r="I137" i="4"/>
  <c r="G138" s="1"/>
  <c r="H92" i="5" l="1"/>
  <c r="O91"/>
  <c r="I130" i="1"/>
  <c r="G131" s="1"/>
  <c r="I132" i="2"/>
  <c r="G133" s="1"/>
  <c r="N131" i="1"/>
  <c r="J131"/>
  <c r="Q131"/>
  <c r="O131"/>
  <c r="H131"/>
  <c r="Q130"/>
  <c r="P130"/>
  <c r="S92" i="3"/>
  <c r="U92"/>
  <c r="R92"/>
  <c r="Q92"/>
  <c r="T92"/>
  <c r="K92"/>
  <c r="Q138" i="4"/>
  <c r="R138" s="1"/>
  <c r="O138"/>
  <c r="P138"/>
  <c r="J138"/>
  <c r="H138"/>
  <c r="N138"/>
  <c r="I92" i="5" l="1"/>
  <c r="N92" s="1"/>
  <c r="M92"/>
  <c r="J92"/>
  <c r="Q133" i="2"/>
  <c r="P133"/>
  <c r="H133"/>
  <c r="N133"/>
  <c r="J133"/>
  <c r="I133" s="1"/>
  <c r="G134"/>
  <c r="O133"/>
  <c r="I131" i="1"/>
  <c r="G132" s="1"/>
  <c r="P131"/>
  <c r="M92" i="3"/>
  <c r="I93" s="1"/>
  <c r="L92"/>
  <c r="I138" i="4"/>
  <c r="G139" s="1"/>
  <c r="H93" i="5" l="1"/>
  <c r="O92"/>
  <c r="H134" i="2"/>
  <c r="P134"/>
  <c r="J134"/>
  <c r="I134" s="1"/>
  <c r="Q134"/>
  <c r="O134"/>
  <c r="N134"/>
  <c r="G135"/>
  <c r="J132" i="1"/>
  <c r="O132"/>
  <c r="P132"/>
  <c r="H132"/>
  <c r="N132"/>
  <c r="Q132"/>
  <c r="T93" i="3"/>
  <c r="S93"/>
  <c r="U93"/>
  <c r="R93"/>
  <c r="Q93"/>
  <c r="K93"/>
  <c r="H139" i="4"/>
  <c r="P139"/>
  <c r="N139"/>
  <c r="Q139"/>
  <c r="R139" s="1"/>
  <c r="J139"/>
  <c r="I139" s="1"/>
  <c r="G140" s="1"/>
  <c r="O139"/>
  <c r="I93" i="5" l="1"/>
  <c r="N93" s="1"/>
  <c r="M93"/>
  <c r="Q135" i="2"/>
  <c r="J135"/>
  <c r="P135"/>
  <c r="O135"/>
  <c r="N135"/>
  <c r="H135"/>
  <c r="I132" i="1"/>
  <c r="G133" s="1"/>
  <c r="M93" i="3"/>
  <c r="I94" s="1"/>
  <c r="L93"/>
  <c r="H140" i="4"/>
  <c r="P140"/>
  <c r="N140"/>
  <c r="O140"/>
  <c r="Q140"/>
  <c r="R140" s="1"/>
  <c r="J140"/>
  <c r="J93" i="5" l="1"/>
  <c r="I135" i="2"/>
  <c r="G136" s="1"/>
  <c r="N133" i="1"/>
  <c r="H133"/>
  <c r="J133"/>
  <c r="I133" s="1"/>
  <c r="G134" s="1"/>
  <c r="O133"/>
  <c r="K94" i="3"/>
  <c r="Q94"/>
  <c r="T94"/>
  <c r="S94"/>
  <c r="U94"/>
  <c r="R94"/>
  <c r="I140" i="4"/>
  <c r="G141" s="1"/>
  <c r="H94" i="5" l="1"/>
  <c r="O93"/>
  <c r="P136" i="2"/>
  <c r="H136"/>
  <c r="Q136"/>
  <c r="O136"/>
  <c r="J136"/>
  <c r="N136"/>
  <c r="O134" i="1"/>
  <c r="N134"/>
  <c r="J134"/>
  <c r="H134"/>
  <c r="Q134"/>
  <c r="P133"/>
  <c r="Q133"/>
  <c r="L94" i="3"/>
  <c r="M94"/>
  <c r="I95" s="1"/>
  <c r="J141" i="4"/>
  <c r="I141" s="1"/>
  <c r="H141"/>
  <c r="Q141"/>
  <c r="R141" s="1"/>
  <c r="P141"/>
  <c r="N141"/>
  <c r="O141"/>
  <c r="G142"/>
  <c r="I94" i="5" l="1"/>
  <c r="N94" s="1"/>
  <c r="M94"/>
  <c r="I134" i="1"/>
  <c r="G135" s="1"/>
  <c r="I136" i="2"/>
  <c r="G137" s="1"/>
  <c r="N135" i="1"/>
  <c r="Q135"/>
  <c r="J135"/>
  <c r="H135"/>
  <c r="O135"/>
  <c r="P134"/>
  <c r="Q95" i="3"/>
  <c r="K95"/>
  <c r="R95"/>
  <c r="T95"/>
  <c r="U95"/>
  <c r="S95"/>
  <c r="J142" i="4"/>
  <c r="H142"/>
  <c r="P142"/>
  <c r="N142"/>
  <c r="Q142"/>
  <c r="R142" s="1"/>
  <c r="O142"/>
  <c r="J94" i="5" l="1"/>
  <c r="H95" s="1"/>
  <c r="O94"/>
  <c r="I142" i="4"/>
  <c r="G143" s="1"/>
  <c r="N137" i="2"/>
  <c r="H137"/>
  <c r="Q137"/>
  <c r="J137"/>
  <c r="I137" s="1"/>
  <c r="G138" s="1"/>
  <c r="P137"/>
  <c r="O137"/>
  <c r="I135" i="1"/>
  <c r="G136" s="1"/>
  <c r="P135"/>
  <c r="L95" i="3"/>
  <c r="M95"/>
  <c r="I96" s="1"/>
  <c r="P143" i="4"/>
  <c r="Q143"/>
  <c r="R143" s="1"/>
  <c r="N143"/>
  <c r="O143"/>
  <c r="J143"/>
  <c r="I143" s="1"/>
  <c r="H143"/>
  <c r="G144"/>
  <c r="M95" i="5" l="1"/>
  <c r="I95"/>
  <c r="N95" s="1"/>
  <c r="Q138" i="2"/>
  <c r="J138"/>
  <c r="I138" s="1"/>
  <c r="G139" s="1"/>
  <c r="H138"/>
  <c r="N138"/>
  <c r="O138"/>
  <c r="P138"/>
  <c r="J136" i="1"/>
  <c r="H136"/>
  <c r="N136"/>
  <c r="O136"/>
  <c r="Q96" i="3"/>
  <c r="R96"/>
  <c r="T96"/>
  <c r="K96"/>
  <c r="U96"/>
  <c r="S96"/>
  <c r="H144" i="4"/>
  <c r="N144"/>
  <c r="Q144"/>
  <c r="R144" s="1"/>
  <c r="O144"/>
  <c r="P144"/>
  <c r="J144"/>
  <c r="J95" i="5" l="1"/>
  <c r="O95" s="1"/>
  <c r="H96"/>
  <c r="Q139" i="2"/>
  <c r="J139"/>
  <c r="P139"/>
  <c r="O139"/>
  <c r="N139"/>
  <c r="H139"/>
  <c r="I136" i="1"/>
  <c r="G137" s="1"/>
  <c r="Q136"/>
  <c r="P136"/>
  <c r="L96" i="3"/>
  <c r="M96"/>
  <c r="I97" s="1"/>
  <c r="I144" i="4"/>
  <c r="G145" s="1"/>
  <c r="M96" i="5" l="1"/>
  <c r="I96"/>
  <c r="N96" s="1"/>
  <c r="I139" i="2"/>
  <c r="G140" s="1"/>
  <c r="O137" i="1"/>
  <c r="N137"/>
  <c r="H137"/>
  <c r="J137"/>
  <c r="K97" i="3"/>
  <c r="U97"/>
  <c r="S97"/>
  <c r="Q97"/>
  <c r="R97"/>
  <c r="T97"/>
  <c r="O145" i="4"/>
  <c r="N145"/>
  <c r="J145"/>
  <c r="I145" s="1"/>
  <c r="G146" s="1"/>
  <c r="Q145"/>
  <c r="R145" s="1"/>
  <c r="P145"/>
  <c r="H145"/>
  <c r="J96" i="5" l="1"/>
  <c r="I137" i="1"/>
  <c r="G138" s="1"/>
  <c r="N140" i="2"/>
  <c r="Q140"/>
  <c r="H140"/>
  <c r="J140"/>
  <c r="I140" s="1"/>
  <c r="G141" s="1"/>
  <c r="O140"/>
  <c r="P140"/>
  <c r="J138" i="1"/>
  <c r="N138"/>
  <c r="P138"/>
  <c r="Q138"/>
  <c r="H138"/>
  <c r="O138"/>
  <c r="Q137"/>
  <c r="P137"/>
  <c r="M97" i="3"/>
  <c r="I98" s="1"/>
  <c r="L97"/>
  <c r="J146" i="4"/>
  <c r="I146" s="1"/>
  <c r="H146"/>
  <c r="Q146"/>
  <c r="R146" s="1"/>
  <c r="N146"/>
  <c r="G147"/>
  <c r="P146"/>
  <c r="O146"/>
  <c r="O96" i="5" l="1"/>
  <c r="H97"/>
  <c r="Q141" i="2"/>
  <c r="N141"/>
  <c r="J141"/>
  <c r="H141"/>
  <c r="P141"/>
  <c r="O141"/>
  <c r="I138" i="1"/>
  <c r="G139" s="1"/>
  <c r="S98" i="3"/>
  <c r="T98"/>
  <c r="K98"/>
  <c r="R98"/>
  <c r="Q98"/>
  <c r="U98"/>
  <c r="Q147" i="4"/>
  <c r="R147" s="1"/>
  <c r="P147"/>
  <c r="N147"/>
  <c r="O147"/>
  <c r="J147"/>
  <c r="H147"/>
  <c r="I97" i="5" l="1"/>
  <c r="N97" s="1"/>
  <c r="M97"/>
  <c r="I141" i="2"/>
  <c r="G142" s="1"/>
  <c r="N139" i="1"/>
  <c r="H139"/>
  <c r="P139"/>
  <c r="O139"/>
  <c r="J139"/>
  <c r="Q139"/>
  <c r="M98" i="3"/>
  <c r="I99" s="1"/>
  <c r="L98"/>
  <c r="I147" i="4"/>
  <c r="G148" s="1"/>
  <c r="J97" i="5" l="1"/>
  <c r="N142" i="2"/>
  <c r="P142"/>
  <c r="H142"/>
  <c r="Q142"/>
  <c r="J142"/>
  <c r="I142" s="1"/>
  <c r="O142"/>
  <c r="G143"/>
  <c r="I139" i="1"/>
  <c r="G140" s="1"/>
  <c r="Q99" i="3"/>
  <c r="K99"/>
  <c r="R99"/>
  <c r="S99"/>
  <c r="T99"/>
  <c r="U99"/>
  <c r="J148" i="4"/>
  <c r="H148"/>
  <c r="P148"/>
  <c r="N148"/>
  <c r="Q148"/>
  <c r="R148" s="1"/>
  <c r="O148"/>
  <c r="H98" i="5" l="1"/>
  <c r="O97"/>
  <c r="I148" i="4"/>
  <c r="G149" s="1"/>
  <c r="H143" i="2"/>
  <c r="J143"/>
  <c r="I143" s="1"/>
  <c r="G144" s="1"/>
  <c r="Q143"/>
  <c r="N143"/>
  <c r="P143"/>
  <c r="O143"/>
  <c r="N140" i="1"/>
  <c r="Q140"/>
  <c r="H140"/>
  <c r="J140"/>
  <c r="I140" s="1"/>
  <c r="G141" s="1"/>
  <c r="O140"/>
  <c r="P140"/>
  <c r="M99" i="3"/>
  <c r="I100" s="1"/>
  <c r="L99"/>
  <c r="O149" i="4"/>
  <c r="Q149"/>
  <c r="R149" s="1"/>
  <c r="H149"/>
  <c r="J149"/>
  <c r="P149"/>
  <c r="N149"/>
  <c r="I98" i="5" l="1"/>
  <c r="N98" s="1"/>
  <c r="M98"/>
  <c r="N144" i="2"/>
  <c r="J144"/>
  <c r="O144"/>
  <c r="Q144"/>
  <c r="P144"/>
  <c r="H144"/>
  <c r="O141" i="1"/>
  <c r="H141"/>
  <c r="N141"/>
  <c r="P141"/>
  <c r="J141"/>
  <c r="Q141"/>
  <c r="S100" i="3"/>
  <c r="Q100"/>
  <c r="T100"/>
  <c r="U100"/>
  <c r="K100"/>
  <c r="R100"/>
  <c r="I149" i="4"/>
  <c r="G150" s="1"/>
  <c r="J98" i="5" l="1"/>
  <c r="H99" s="1"/>
  <c r="O98"/>
  <c r="I144" i="2"/>
  <c r="G145" s="1"/>
  <c r="I141" i="1"/>
  <c r="G142" s="1"/>
  <c r="M100" i="3"/>
  <c r="I101" s="1"/>
  <c r="L100"/>
  <c r="H150" i="4"/>
  <c r="N150"/>
  <c r="Q150"/>
  <c r="R150" s="1"/>
  <c r="O150"/>
  <c r="P150"/>
  <c r="J150"/>
  <c r="M99" i="5" l="1"/>
  <c r="I99"/>
  <c r="N99" s="1"/>
  <c r="P145" i="2"/>
  <c r="J145"/>
  <c r="O145"/>
  <c r="H145"/>
  <c r="Q145"/>
  <c r="N145"/>
  <c r="Q142" i="1"/>
  <c r="H142"/>
  <c r="P142"/>
  <c r="N142"/>
  <c r="J142"/>
  <c r="O142"/>
  <c r="S101" i="3"/>
  <c r="R101"/>
  <c r="K101"/>
  <c r="T101"/>
  <c r="U101"/>
  <c r="Q101"/>
  <c r="I150" i="4"/>
  <c r="G151" s="1"/>
  <c r="J99" i="5" l="1"/>
  <c r="O99" s="1"/>
  <c r="H100"/>
  <c r="I142" i="1"/>
  <c r="G143" s="1"/>
  <c r="I145" i="2"/>
  <c r="G146" s="1"/>
  <c r="N143" i="1"/>
  <c r="J143"/>
  <c r="Q143"/>
  <c r="P143"/>
  <c r="O143"/>
  <c r="H143"/>
  <c r="M101" i="3"/>
  <c r="I102" s="1"/>
  <c r="L101"/>
  <c r="H151" i="4"/>
  <c r="P151"/>
  <c r="J151"/>
  <c r="I151" s="1"/>
  <c r="G152" s="1"/>
  <c r="O151"/>
  <c r="N151"/>
  <c r="Q151"/>
  <c r="R151" s="1"/>
  <c r="M100" i="5" l="1"/>
  <c r="I100"/>
  <c r="N100" s="1"/>
  <c r="P146" i="2"/>
  <c r="N146"/>
  <c r="H146"/>
  <c r="J146"/>
  <c r="I146" s="1"/>
  <c r="G147" s="1"/>
  <c r="Q146"/>
  <c r="O146"/>
  <c r="I143" i="1"/>
  <c r="G144" s="1"/>
  <c r="K102" i="3"/>
  <c r="S102"/>
  <c r="R102"/>
  <c r="Q102"/>
  <c r="T102"/>
  <c r="U102"/>
  <c r="H152" i="4"/>
  <c r="P152"/>
  <c r="Q152"/>
  <c r="R152" s="1"/>
  <c r="J152"/>
  <c r="N152"/>
  <c r="O152"/>
  <c r="J100" i="5" l="1"/>
  <c r="N147" i="2"/>
  <c r="H147"/>
  <c r="O147"/>
  <c r="J147"/>
  <c r="I147" s="1"/>
  <c r="G148" s="1"/>
  <c r="P147"/>
  <c r="Q147"/>
  <c r="H144" i="1"/>
  <c r="Q144"/>
  <c r="O144"/>
  <c r="J144"/>
  <c r="I144" s="1"/>
  <c r="G145" s="1"/>
  <c r="N144"/>
  <c r="P144"/>
  <c r="M102" i="3"/>
  <c r="I103" s="1"/>
  <c r="L102"/>
  <c r="I152" i="4"/>
  <c r="G153" s="1"/>
  <c r="O100" i="5" l="1"/>
  <c r="H101"/>
  <c r="N148" i="2"/>
  <c r="J148"/>
  <c r="I148" s="1"/>
  <c r="G149" s="1"/>
  <c r="O148"/>
  <c r="H148"/>
  <c r="P148"/>
  <c r="Q148"/>
  <c r="O145" i="1"/>
  <c r="P145"/>
  <c r="Q145"/>
  <c r="J145"/>
  <c r="H145"/>
  <c r="N145"/>
  <c r="Q103" i="3"/>
  <c r="R103"/>
  <c r="T103"/>
  <c r="K103"/>
  <c r="U103"/>
  <c r="S103"/>
  <c r="Q153" i="4"/>
  <c r="R153" s="1"/>
  <c r="N153"/>
  <c r="H153"/>
  <c r="O153"/>
  <c r="P153"/>
  <c r="J153"/>
  <c r="I101" i="5" l="1"/>
  <c r="N101" s="1"/>
  <c r="M101"/>
  <c r="N149" i="2"/>
  <c r="O149"/>
  <c r="Q149"/>
  <c r="H149"/>
  <c r="P149"/>
  <c r="J149"/>
  <c r="I145" i="1"/>
  <c r="G146" s="1"/>
  <c r="L103" i="3"/>
  <c r="M103"/>
  <c r="I104" s="1"/>
  <c r="I153" i="4"/>
  <c r="G154" s="1"/>
  <c r="J101" i="5" l="1"/>
  <c r="I149" i="2"/>
  <c r="G150" s="1"/>
  <c r="P146" i="1"/>
  <c r="Q146"/>
  <c r="O146"/>
  <c r="H146"/>
  <c r="J146"/>
  <c r="I146" s="1"/>
  <c r="G147" s="1"/>
  <c r="N146"/>
  <c r="Q104" i="3"/>
  <c r="R104"/>
  <c r="S104"/>
  <c r="U104"/>
  <c r="T104"/>
  <c r="K104"/>
  <c r="Q154" i="4"/>
  <c r="R154" s="1"/>
  <c r="O154"/>
  <c r="J154"/>
  <c r="H154"/>
  <c r="P154"/>
  <c r="N154"/>
  <c r="H102" i="5" l="1"/>
  <c r="O101"/>
  <c r="I154" i="4"/>
  <c r="G155" s="1"/>
  <c r="O150" i="2"/>
  <c r="P150"/>
  <c r="N150"/>
  <c r="H150"/>
  <c r="Q150"/>
  <c r="J150"/>
  <c r="I150" s="1"/>
  <c r="G151" s="1"/>
  <c r="J147" i="1"/>
  <c r="H147"/>
  <c r="Q147"/>
  <c r="P147"/>
  <c r="N147"/>
  <c r="O147"/>
  <c r="M104" i="3"/>
  <c r="I105" s="1"/>
  <c r="L104"/>
  <c r="J155" i="4"/>
  <c r="P155"/>
  <c r="Q155"/>
  <c r="R155" s="1"/>
  <c r="O155"/>
  <c r="H155"/>
  <c r="N155"/>
  <c r="I102" i="5" l="1"/>
  <c r="N102" s="1"/>
  <c r="M102"/>
  <c r="I155" i="4"/>
  <c r="G156" s="1"/>
  <c r="N151" i="2"/>
  <c r="H151"/>
  <c r="O151"/>
  <c r="P151"/>
  <c r="Q151"/>
  <c r="J151"/>
  <c r="I151" s="1"/>
  <c r="G152" s="1"/>
  <c r="I147" i="1"/>
  <c r="G148" s="1"/>
  <c r="T105" i="3"/>
  <c r="U105"/>
  <c r="Q105"/>
  <c r="S105"/>
  <c r="R105"/>
  <c r="K105"/>
  <c r="J156" i="4"/>
  <c r="H156"/>
  <c r="P156"/>
  <c r="N156"/>
  <c r="Q156"/>
  <c r="R156" s="1"/>
  <c r="O156"/>
  <c r="J102" i="5" l="1"/>
  <c r="H103" s="1"/>
  <c r="O102"/>
  <c r="I156" i="4"/>
  <c r="G157" s="1"/>
  <c r="H152" i="2"/>
  <c r="Q152"/>
  <c r="P152"/>
  <c r="J152"/>
  <c r="I152" s="1"/>
  <c r="G153" s="1"/>
  <c r="O152"/>
  <c r="N152"/>
  <c r="H148" i="1"/>
  <c r="Q148"/>
  <c r="O148"/>
  <c r="J148"/>
  <c r="I148" s="1"/>
  <c r="G149" s="1"/>
  <c r="N148"/>
  <c r="P148"/>
  <c r="M105" i="3"/>
  <c r="I106" s="1"/>
  <c r="L105"/>
  <c r="Q157" i="4"/>
  <c r="R157" s="1"/>
  <c r="P157"/>
  <c r="O157"/>
  <c r="J157"/>
  <c r="N157"/>
  <c r="H157"/>
  <c r="M103" i="5" l="1"/>
  <c r="I103"/>
  <c r="N103" s="1"/>
  <c r="J153" i="2"/>
  <c r="Q153"/>
  <c r="H153"/>
  <c r="P153"/>
  <c r="N153"/>
  <c r="O153"/>
  <c r="Q149" i="1"/>
  <c r="J149"/>
  <c r="I149" s="1"/>
  <c r="N149"/>
  <c r="G150"/>
  <c r="H149"/>
  <c r="P149"/>
  <c r="O149"/>
  <c r="K106" i="3"/>
  <c r="U106"/>
  <c r="S106"/>
  <c r="R106"/>
  <c r="Q106"/>
  <c r="T106"/>
  <c r="I157" i="4"/>
  <c r="G158" s="1"/>
  <c r="J103" i="5" l="1"/>
  <c r="O103" s="1"/>
  <c r="H104"/>
  <c r="I153" i="2"/>
  <c r="G154" s="1"/>
  <c r="H150" i="1"/>
  <c r="N150"/>
  <c r="P150"/>
  <c r="O150"/>
  <c r="J150"/>
  <c r="I150" s="1"/>
  <c r="G151" s="1"/>
  <c r="Q150"/>
  <c r="L106" i="3"/>
  <c r="M106"/>
  <c r="I107" s="1"/>
  <c r="Q158" i="4"/>
  <c r="R158" s="1"/>
  <c r="J158"/>
  <c r="H158"/>
  <c r="P158"/>
  <c r="N158"/>
  <c r="O158"/>
  <c r="M104" i="5" l="1"/>
  <c r="I104"/>
  <c r="N104" s="1"/>
  <c r="O154" i="2"/>
  <c r="J154"/>
  <c r="Q154"/>
  <c r="H154"/>
  <c r="N154"/>
  <c r="P154"/>
  <c r="J151" i="1"/>
  <c r="H151"/>
  <c r="P151"/>
  <c r="Q151"/>
  <c r="N151"/>
  <c r="O151"/>
  <c r="T107" i="3"/>
  <c r="S107"/>
  <c r="R107"/>
  <c r="Q107"/>
  <c r="U107"/>
  <c r="K107"/>
  <c r="I158" i="4"/>
  <c r="G159" s="1"/>
  <c r="J104" i="5" l="1"/>
  <c r="I154" i="2"/>
  <c r="G155" s="1"/>
  <c r="I151" i="1"/>
  <c r="G152" s="1"/>
  <c r="L107" i="3"/>
  <c r="M107"/>
  <c r="I108" s="1"/>
  <c r="N159" i="4"/>
  <c r="O159"/>
  <c r="J159"/>
  <c r="H159"/>
  <c r="Q159"/>
  <c r="R159" s="1"/>
  <c r="P159"/>
  <c r="O104" i="5" l="1"/>
  <c r="H105"/>
  <c r="Q155" i="2"/>
  <c r="J155"/>
  <c r="P155"/>
  <c r="O155"/>
  <c r="N155"/>
  <c r="H155"/>
  <c r="P152" i="1"/>
  <c r="N152"/>
  <c r="J152"/>
  <c r="H152"/>
  <c r="O152"/>
  <c r="Q152"/>
  <c r="K108" i="3"/>
  <c r="T108"/>
  <c r="Q108"/>
  <c r="S108"/>
  <c r="R108"/>
  <c r="U108"/>
  <c r="I159" i="4"/>
  <c r="G160" s="1"/>
  <c r="I105" i="5" l="1"/>
  <c r="N105" s="1"/>
  <c r="M105"/>
  <c r="I155" i="2"/>
  <c r="G156" s="1"/>
  <c r="I152" i="1"/>
  <c r="G153" s="1"/>
  <c r="M108" i="3"/>
  <c r="I109" s="1"/>
  <c r="L108"/>
  <c r="P160" i="4"/>
  <c r="N160"/>
  <c r="Q160"/>
  <c r="R160" s="1"/>
  <c r="O160"/>
  <c r="J160"/>
  <c r="H160"/>
  <c r="J105" i="5" l="1"/>
  <c r="O156" i="2"/>
  <c r="P156"/>
  <c r="J156"/>
  <c r="H156"/>
  <c r="N156"/>
  <c r="Q156"/>
  <c r="P153" i="1"/>
  <c r="Q153"/>
  <c r="O153"/>
  <c r="J153"/>
  <c r="N153"/>
  <c r="H153"/>
  <c r="Q109" i="3"/>
  <c r="S109"/>
  <c r="K109"/>
  <c r="R109"/>
  <c r="U109"/>
  <c r="T109"/>
  <c r="I160" i="4"/>
  <c r="G161" s="1"/>
  <c r="H106" i="5" l="1"/>
  <c r="O105"/>
  <c r="I156" i="2"/>
  <c r="G157" s="1"/>
  <c r="I153" i="1"/>
  <c r="G154" s="1"/>
  <c r="L109" i="3"/>
  <c r="M109"/>
  <c r="I110" s="1"/>
  <c r="O161" i="4"/>
  <c r="N161"/>
  <c r="H161"/>
  <c r="Q161"/>
  <c r="R161" s="1"/>
  <c r="J161"/>
  <c r="I161" s="1"/>
  <c r="P161"/>
  <c r="G162"/>
  <c r="I106" i="5" l="1"/>
  <c r="N106" s="1"/>
  <c r="M106"/>
  <c r="H157" i="2"/>
  <c r="J157"/>
  <c r="I157" s="1"/>
  <c r="G158" s="1"/>
  <c r="O157"/>
  <c r="N157"/>
  <c r="P157"/>
  <c r="Q157"/>
  <c r="J154" i="1"/>
  <c r="Q154"/>
  <c r="P154"/>
  <c r="N154"/>
  <c r="H154"/>
  <c r="O154"/>
  <c r="Q110" i="3"/>
  <c r="R110"/>
  <c r="K110"/>
  <c r="U110"/>
  <c r="S110"/>
  <c r="T110"/>
  <c r="P162" i="4"/>
  <c r="O162"/>
  <c r="Q162"/>
  <c r="R162" s="1"/>
  <c r="N162"/>
  <c r="H162"/>
  <c r="J162"/>
  <c r="J106" i="5" l="1"/>
  <c r="H107" s="1"/>
  <c r="O106"/>
  <c r="H158" i="2"/>
  <c r="Q158"/>
  <c r="O158"/>
  <c r="J158"/>
  <c r="I158" s="1"/>
  <c r="G159" s="1"/>
  <c r="N158"/>
  <c r="P158"/>
  <c r="I154" i="1"/>
  <c r="G155" s="1"/>
  <c r="L110" i="3"/>
  <c r="M110"/>
  <c r="I111" s="1"/>
  <c r="I162" i="4"/>
  <c r="G163" s="1"/>
  <c r="M107" i="5" l="1"/>
  <c r="I107"/>
  <c r="N107" s="1"/>
  <c r="H159" i="2"/>
  <c r="O159"/>
  <c r="Q159"/>
  <c r="J159"/>
  <c r="I159" s="1"/>
  <c r="G160" s="1"/>
  <c r="N159"/>
  <c r="P159"/>
  <c r="N155" i="1"/>
  <c r="Q155"/>
  <c r="P155"/>
  <c r="J155"/>
  <c r="I155" s="1"/>
  <c r="G156" s="1"/>
  <c r="H155"/>
  <c r="O155"/>
  <c r="K111" i="3"/>
  <c r="Q111"/>
  <c r="S111"/>
  <c r="T111"/>
  <c r="R111"/>
  <c r="U111"/>
  <c r="O163" i="4"/>
  <c r="Q163"/>
  <c r="R163" s="1"/>
  <c r="H163"/>
  <c r="P163"/>
  <c r="J163"/>
  <c r="I163" s="1"/>
  <c r="G164" s="1"/>
  <c r="N163"/>
  <c r="J107" i="5" l="1"/>
  <c r="O107" s="1"/>
  <c r="H108"/>
  <c r="N160" i="2"/>
  <c r="H160"/>
  <c r="J160"/>
  <c r="Q160"/>
  <c r="O160"/>
  <c r="P160"/>
  <c r="O156" i="1"/>
  <c r="H156"/>
  <c r="J156"/>
  <c r="N156"/>
  <c r="P156"/>
  <c r="Q156"/>
  <c r="M111" i="3"/>
  <c r="I112" s="1"/>
  <c r="L111"/>
  <c r="N164" i="4"/>
  <c r="O164"/>
  <c r="Q164"/>
  <c r="R164" s="1"/>
  <c r="J164"/>
  <c r="H164"/>
  <c r="P164"/>
  <c r="M108" i="5" l="1"/>
  <c r="I108"/>
  <c r="N108" s="1"/>
  <c r="I160" i="2"/>
  <c r="G161" s="1"/>
  <c r="I156" i="1"/>
  <c r="G157" s="1"/>
  <c r="R112" i="3"/>
  <c r="K112"/>
  <c r="S112"/>
  <c r="Q112"/>
  <c r="T112"/>
  <c r="U112"/>
  <c r="I164" i="4"/>
  <c r="G165" s="1"/>
  <c r="J108" i="5" l="1"/>
  <c r="Q161" i="2"/>
  <c r="N161"/>
  <c r="J161"/>
  <c r="P161"/>
  <c r="O161"/>
  <c r="H161"/>
  <c r="Q157" i="1"/>
  <c r="N157"/>
  <c r="J157"/>
  <c r="P157"/>
  <c r="H157"/>
  <c r="O157"/>
  <c r="M112" i="3"/>
  <c r="I113" s="1"/>
  <c r="L112"/>
  <c r="H165" i="4"/>
  <c r="Q165"/>
  <c r="R165" s="1"/>
  <c r="P165"/>
  <c r="O165"/>
  <c r="J165"/>
  <c r="N165"/>
  <c r="O108" i="5" l="1"/>
  <c r="H109"/>
  <c r="I161" i="2"/>
  <c r="G162" s="1"/>
  <c r="I157" i="1"/>
  <c r="G158" s="1"/>
  <c r="Q113" i="3"/>
  <c r="S113"/>
  <c r="K113"/>
  <c r="R113"/>
  <c r="T113"/>
  <c r="U113"/>
  <c r="I165" i="4"/>
  <c r="G166" s="1"/>
  <c r="I109" i="5" l="1"/>
  <c r="N109" s="1"/>
  <c r="M109"/>
  <c r="J162" i="2"/>
  <c r="O162"/>
  <c r="P162"/>
  <c r="N162"/>
  <c r="H162"/>
  <c r="Q162"/>
  <c r="J158" i="1"/>
  <c r="H158"/>
  <c r="N158"/>
  <c r="P158"/>
  <c r="Q158"/>
  <c r="O158"/>
  <c r="M113" i="3"/>
  <c r="I114" s="1"/>
  <c r="L113"/>
  <c r="Q166" i="4"/>
  <c r="R166" s="1"/>
  <c r="O166"/>
  <c r="J166"/>
  <c r="H166"/>
  <c r="P166"/>
  <c r="N166"/>
  <c r="J109" i="5" l="1"/>
  <c r="I162" i="2"/>
  <c r="G163" s="1"/>
  <c r="I158" i="1"/>
  <c r="G159" s="1"/>
  <c r="Q114" i="3"/>
  <c r="S114"/>
  <c r="K114"/>
  <c r="U114"/>
  <c r="R114"/>
  <c r="T114"/>
  <c r="I166" i="4"/>
  <c r="G167" s="1"/>
  <c r="H110" i="5" l="1"/>
  <c r="O109"/>
  <c r="P163" i="2"/>
  <c r="N163"/>
  <c r="H163"/>
  <c r="J163"/>
  <c r="I163" s="1"/>
  <c r="G164" s="1"/>
  <c r="O163"/>
  <c r="Q163"/>
  <c r="N159" i="1"/>
  <c r="O159"/>
  <c r="P159"/>
  <c r="H159"/>
  <c r="J159"/>
  <c r="Q159"/>
  <c r="M114" i="3"/>
  <c r="I115" s="1"/>
  <c r="L114"/>
  <c r="H167" i="4"/>
  <c r="P167"/>
  <c r="J167"/>
  <c r="I167" s="1"/>
  <c r="G168" s="1"/>
  <c r="O167"/>
  <c r="Q167"/>
  <c r="R167" s="1"/>
  <c r="N167"/>
  <c r="I110" i="5" l="1"/>
  <c r="N110" s="1"/>
  <c r="M110"/>
  <c r="P164" i="2"/>
  <c r="J164"/>
  <c r="Q164"/>
  <c r="H164"/>
  <c r="O164"/>
  <c r="N164"/>
  <c r="I159" i="1"/>
  <c r="G160" s="1"/>
  <c r="S115" i="3"/>
  <c r="T115"/>
  <c r="R115"/>
  <c r="U115"/>
  <c r="Q115"/>
  <c r="K115"/>
  <c r="Q168" i="4"/>
  <c r="R168" s="1"/>
  <c r="P168"/>
  <c r="O168"/>
  <c r="J168"/>
  <c r="N168"/>
  <c r="H168"/>
  <c r="J110" i="5" l="1"/>
  <c r="H111" s="1"/>
  <c r="O110"/>
  <c r="I164" i="2"/>
  <c r="G165" s="1"/>
  <c r="Q160" i="1"/>
  <c r="H160"/>
  <c r="J160"/>
  <c r="P160"/>
  <c r="O160"/>
  <c r="N160"/>
  <c r="M115" i="3"/>
  <c r="I116" s="1"/>
  <c r="L115"/>
  <c r="I168" i="4"/>
  <c r="G169" s="1"/>
  <c r="M111" i="5" l="1"/>
  <c r="I111"/>
  <c r="N111" s="1"/>
  <c r="P165" i="2"/>
  <c r="H165"/>
  <c r="J165"/>
  <c r="Q165"/>
  <c r="O165"/>
  <c r="N165"/>
  <c r="I160" i="1"/>
  <c r="G161" s="1"/>
  <c r="S116" i="3"/>
  <c r="T116"/>
  <c r="R116"/>
  <c r="U116"/>
  <c r="Q116"/>
  <c r="K116"/>
  <c r="Q169" i="4"/>
  <c r="R169" s="1"/>
  <c r="P169"/>
  <c r="N169"/>
  <c r="O169"/>
  <c r="J169"/>
  <c r="H169"/>
  <c r="J111" i="5" l="1"/>
  <c r="O111" s="1"/>
  <c r="H112"/>
  <c r="I169" i="4"/>
  <c r="G170" s="1"/>
  <c r="I165" i="2"/>
  <c r="G166" s="1"/>
  <c r="O161" i="1"/>
  <c r="J161"/>
  <c r="N161"/>
  <c r="Q161"/>
  <c r="P161"/>
  <c r="H161"/>
  <c r="M116" i="3"/>
  <c r="I117" s="1"/>
  <c r="L116"/>
  <c r="Q170" i="4"/>
  <c r="R170" s="1"/>
  <c r="J170"/>
  <c r="H170"/>
  <c r="P170"/>
  <c r="N170"/>
  <c r="O170"/>
  <c r="M112" i="5" l="1"/>
  <c r="I112"/>
  <c r="N112" s="1"/>
  <c r="I161" i="1"/>
  <c r="G162" s="1"/>
  <c r="J166" i="2"/>
  <c r="O166"/>
  <c r="P166"/>
  <c r="N166"/>
  <c r="H166"/>
  <c r="Q166"/>
  <c r="J162" i="1"/>
  <c r="H162"/>
  <c r="Q162"/>
  <c r="O162"/>
  <c r="N162"/>
  <c r="P162"/>
  <c r="Q117" i="3"/>
  <c r="K117"/>
  <c r="T117"/>
  <c r="S117"/>
  <c r="R117"/>
  <c r="U117"/>
  <c r="I170" i="4"/>
  <c r="G171" s="1"/>
  <c r="J112" i="5" l="1"/>
  <c r="I166" i="2"/>
  <c r="G167" s="1"/>
  <c r="I162" i="1"/>
  <c r="G163" s="1"/>
  <c r="M117" i="3"/>
  <c r="I118" s="1"/>
  <c r="L117"/>
  <c r="H171" i="4"/>
  <c r="Q171"/>
  <c r="R171" s="1"/>
  <c r="P171"/>
  <c r="O171"/>
  <c r="J171"/>
  <c r="N171"/>
  <c r="O112" i="5" l="1"/>
  <c r="H113"/>
  <c r="H167" i="2"/>
  <c r="P167"/>
  <c r="N167"/>
  <c r="Q167"/>
  <c r="O167"/>
  <c r="J167"/>
  <c r="I167" s="1"/>
  <c r="G168" s="1"/>
  <c r="N163" i="1"/>
  <c r="J163"/>
  <c r="P163"/>
  <c r="H163"/>
  <c r="Q163"/>
  <c r="O163"/>
  <c r="R118" i="3"/>
  <c r="K118"/>
  <c r="Q118"/>
  <c r="S118"/>
  <c r="U118"/>
  <c r="T118"/>
  <c r="I171" i="4"/>
  <c r="G172" s="1"/>
  <c r="I113" i="5" l="1"/>
  <c r="N113" s="1"/>
  <c r="M113"/>
  <c r="I163" i="1"/>
  <c r="G164" s="1"/>
  <c r="H168" i="2"/>
  <c r="O168"/>
  <c r="J168"/>
  <c r="I168" s="1"/>
  <c r="G169"/>
  <c r="P168"/>
  <c r="Q168"/>
  <c r="N168"/>
  <c r="H164" i="1"/>
  <c r="O164"/>
  <c r="P164"/>
  <c r="N164"/>
  <c r="Q164"/>
  <c r="J164"/>
  <c r="I164" s="1"/>
  <c r="G165" s="1"/>
  <c r="M118" i="3"/>
  <c r="I119" s="1"/>
  <c r="L118"/>
  <c r="N172" i="4"/>
  <c r="O172"/>
  <c r="Q172"/>
  <c r="R172" s="1"/>
  <c r="J172"/>
  <c r="H172"/>
  <c r="P172"/>
  <c r="J113" i="5" l="1"/>
  <c r="J169" i="2"/>
  <c r="N169"/>
  <c r="P169"/>
  <c r="O169"/>
  <c r="Q169"/>
  <c r="H169"/>
  <c r="J165" i="1"/>
  <c r="H165"/>
  <c r="P165"/>
  <c r="O165"/>
  <c r="Q165"/>
  <c r="N165"/>
  <c r="Q119" i="3"/>
  <c r="S119"/>
  <c r="T119"/>
  <c r="U119"/>
  <c r="K119"/>
  <c r="R119"/>
  <c r="I172" i="4"/>
  <c r="G173" s="1"/>
  <c r="H114" i="5" l="1"/>
  <c r="O113"/>
  <c r="I169" i="2"/>
  <c r="G170" s="1"/>
  <c r="I165" i="1"/>
  <c r="G166" s="1"/>
  <c r="L119" i="3"/>
  <c r="M119"/>
  <c r="I120" s="1"/>
  <c r="P173" i="4"/>
  <c r="J173"/>
  <c r="H173"/>
  <c r="N173"/>
  <c r="Q173"/>
  <c r="R173" s="1"/>
  <c r="O173"/>
  <c r="I114" i="5" l="1"/>
  <c r="N114" s="1"/>
  <c r="M114"/>
  <c r="O170" i="2"/>
  <c r="J170"/>
  <c r="I170" s="1"/>
  <c r="G171" s="1"/>
  <c r="H170"/>
  <c r="Q170"/>
  <c r="P170"/>
  <c r="N170"/>
  <c r="J166" i="1"/>
  <c r="H166"/>
  <c r="N166"/>
  <c r="P166"/>
  <c r="O166"/>
  <c r="Q166"/>
  <c r="U120" i="3"/>
  <c r="S120"/>
  <c r="T120"/>
  <c r="K120"/>
  <c r="R120"/>
  <c r="Q120"/>
  <c r="I173" i="4"/>
  <c r="G174" s="1"/>
  <c r="J114" i="5" l="1"/>
  <c r="H115" s="1"/>
  <c r="O114"/>
  <c r="J171" i="2"/>
  <c r="H171"/>
  <c r="N171"/>
  <c r="Q171"/>
  <c r="P171"/>
  <c r="O171"/>
  <c r="I166" i="1"/>
  <c r="G167" s="1"/>
  <c r="L120" i="3"/>
  <c r="M120"/>
  <c r="I121" s="1"/>
  <c r="H174" i="4"/>
  <c r="N174"/>
  <c r="Q174"/>
  <c r="R174" s="1"/>
  <c r="O174"/>
  <c r="P174"/>
  <c r="J174"/>
  <c r="M115" i="5" l="1"/>
  <c r="I115"/>
  <c r="N115" s="1"/>
  <c r="I171" i="2"/>
  <c r="G172" s="1"/>
  <c r="Q167" i="1"/>
  <c r="P167"/>
  <c r="H167"/>
  <c r="J167"/>
  <c r="O167"/>
  <c r="N167"/>
  <c r="R121" i="3"/>
  <c r="S121"/>
  <c r="T121"/>
  <c r="K121"/>
  <c r="U121"/>
  <c r="Q121"/>
  <c r="I174" i="4"/>
  <c r="G175" s="1"/>
  <c r="J115" i="5" l="1"/>
  <c r="I167" i="1"/>
  <c r="G168" s="1"/>
  <c r="Q172" i="2"/>
  <c r="O172"/>
  <c r="N172"/>
  <c r="P172"/>
  <c r="H172"/>
  <c r="J172"/>
  <c r="I172" s="1"/>
  <c r="G173" s="1"/>
  <c r="H168" i="1"/>
  <c r="J168"/>
  <c r="P168"/>
  <c r="N168"/>
  <c r="Q168"/>
  <c r="O168"/>
  <c r="M121" i="3"/>
  <c r="I122" s="1"/>
  <c r="L121"/>
  <c r="H175" i="4"/>
  <c r="Q175"/>
  <c r="R175" s="1"/>
  <c r="P175"/>
  <c r="O175"/>
  <c r="J175"/>
  <c r="N175"/>
  <c r="O115" i="5" l="1"/>
  <c r="H116"/>
  <c r="I168" i="1"/>
  <c r="G169" s="1"/>
  <c r="J173" i="2"/>
  <c r="P173"/>
  <c r="H173"/>
  <c r="Q173"/>
  <c r="O173"/>
  <c r="N173"/>
  <c r="Q169" i="1"/>
  <c r="H169"/>
  <c r="P169"/>
  <c r="J169"/>
  <c r="I169" s="1"/>
  <c r="G170" s="1"/>
  <c r="O169"/>
  <c r="N169"/>
  <c r="S122" i="3"/>
  <c r="U122"/>
  <c r="R122"/>
  <c r="Q122"/>
  <c r="T122"/>
  <c r="K122"/>
  <c r="I175" i="4"/>
  <c r="G176" s="1"/>
  <c r="M116" i="5" l="1"/>
  <c r="I116"/>
  <c r="N116" s="1"/>
  <c r="I173" i="2"/>
  <c r="G174" s="1"/>
  <c r="Q170" i="1"/>
  <c r="P170"/>
  <c r="O170"/>
  <c r="H170"/>
  <c r="J170"/>
  <c r="N170"/>
  <c r="M122" i="3"/>
  <c r="I123" s="1"/>
  <c r="L122"/>
  <c r="P176" i="4"/>
  <c r="N176"/>
  <c r="O176"/>
  <c r="Q176"/>
  <c r="R176" s="1"/>
  <c r="J176"/>
  <c r="I176" s="1"/>
  <c r="H176"/>
  <c r="G177"/>
  <c r="J116" i="5" l="1"/>
  <c r="O116" s="1"/>
  <c r="H117"/>
  <c r="Q174" i="2"/>
  <c r="J174"/>
  <c r="N174"/>
  <c r="H174"/>
  <c r="P174"/>
  <c r="O174"/>
  <c r="I170" i="1"/>
  <c r="G171" s="1"/>
  <c r="K123" i="3"/>
  <c r="Q123"/>
  <c r="S123"/>
  <c r="R123"/>
  <c r="U123"/>
  <c r="T123"/>
  <c r="O177" i="4"/>
  <c r="H177"/>
  <c r="P177"/>
  <c r="Q177"/>
  <c r="R177" s="1"/>
  <c r="J177"/>
  <c r="I177" s="1"/>
  <c r="G178" s="1"/>
  <c r="N177"/>
  <c r="I117" i="5" l="1"/>
  <c r="N117" s="1"/>
  <c r="J117"/>
  <c r="M117"/>
  <c r="I174" i="2"/>
  <c r="G175" s="1"/>
  <c r="O171" i="1"/>
  <c r="J171"/>
  <c r="H171"/>
  <c r="Q171"/>
  <c r="P171"/>
  <c r="N171"/>
  <c r="M123" i="3"/>
  <c r="I124" s="1"/>
  <c r="L123"/>
  <c r="N178" i="4"/>
  <c r="Q178"/>
  <c r="R178" s="1"/>
  <c r="O178"/>
  <c r="J178"/>
  <c r="H178"/>
  <c r="P178"/>
  <c r="H118" i="5" l="1"/>
  <c r="O117"/>
  <c r="I171" i="1"/>
  <c r="G172" s="1"/>
  <c r="J175" i="2"/>
  <c r="N175"/>
  <c r="H175"/>
  <c r="O175"/>
  <c r="Q175"/>
  <c r="P175"/>
  <c r="H172" i="1"/>
  <c r="N172"/>
  <c r="O172"/>
  <c r="Q172"/>
  <c r="P172"/>
  <c r="J172"/>
  <c r="U124" i="3"/>
  <c r="R124"/>
  <c r="K124"/>
  <c r="T124"/>
  <c r="S124"/>
  <c r="Q124"/>
  <c r="I178" i="4"/>
  <c r="G179" s="1"/>
  <c r="I118" i="5" l="1"/>
  <c r="N118" s="1"/>
  <c r="M118"/>
  <c r="I172" i="1"/>
  <c r="G173" s="1"/>
  <c r="I175" i="2"/>
  <c r="G176" s="1"/>
  <c r="P173" i="1"/>
  <c r="O173"/>
  <c r="J173"/>
  <c r="Q173"/>
  <c r="N173"/>
  <c r="H173"/>
  <c r="M124" i="3"/>
  <c r="I125" s="1"/>
  <c r="L124"/>
  <c r="P179" i="4"/>
  <c r="Q179"/>
  <c r="R179" s="1"/>
  <c r="N179"/>
  <c r="O179"/>
  <c r="J179"/>
  <c r="H179"/>
  <c r="J118" i="5" l="1"/>
  <c r="I179" i="4"/>
  <c r="G180" s="1"/>
  <c r="P176" i="2"/>
  <c r="H176"/>
  <c r="J176"/>
  <c r="Q176"/>
  <c r="O176"/>
  <c r="N176"/>
  <c r="I173" i="1"/>
  <c r="G174" s="1"/>
  <c r="K125" i="3"/>
  <c r="Q125"/>
  <c r="S125"/>
  <c r="T125"/>
  <c r="U125"/>
  <c r="R125"/>
  <c r="Q180" i="4"/>
  <c r="R180" s="1"/>
  <c r="P180"/>
  <c r="O180"/>
  <c r="H180"/>
  <c r="J180"/>
  <c r="I180" s="1"/>
  <c r="G181" s="1"/>
  <c r="N180"/>
  <c r="H119" i="5" l="1"/>
  <c r="O118"/>
  <c r="I176" i="2"/>
  <c r="G177" s="1"/>
  <c r="Q174" i="1"/>
  <c r="J174"/>
  <c r="N174"/>
  <c r="O174"/>
  <c r="H174"/>
  <c r="P174"/>
  <c r="M125" i="3"/>
  <c r="I126" s="1"/>
  <c r="L125"/>
  <c r="O181" i="4"/>
  <c r="H181"/>
  <c r="N181"/>
  <c r="P181"/>
  <c r="Q181"/>
  <c r="R181" s="1"/>
  <c r="J181"/>
  <c r="I181" s="1"/>
  <c r="G182"/>
  <c r="M119" i="5" l="1"/>
  <c r="I119"/>
  <c r="N119" s="1"/>
  <c r="I174" i="1"/>
  <c r="G175" s="1"/>
  <c r="Q177" i="2"/>
  <c r="N177"/>
  <c r="P177"/>
  <c r="H177"/>
  <c r="J177"/>
  <c r="I177" s="1"/>
  <c r="O177"/>
  <c r="G178"/>
  <c r="P175" i="1"/>
  <c r="O175"/>
  <c r="Q175"/>
  <c r="J175"/>
  <c r="H175"/>
  <c r="N175"/>
  <c r="K126" i="3"/>
  <c r="U126"/>
  <c r="T126"/>
  <c r="S126"/>
  <c r="Q126"/>
  <c r="R126"/>
  <c r="O182" i="4"/>
  <c r="Q182"/>
  <c r="R182" s="1"/>
  <c r="J182"/>
  <c r="H182"/>
  <c r="P182"/>
  <c r="N182"/>
  <c r="J119" i="5" l="1"/>
  <c r="I182" i="4"/>
  <c r="G183" s="1"/>
  <c r="P178" i="2"/>
  <c r="Q178"/>
  <c r="J178"/>
  <c r="N178"/>
  <c r="H178"/>
  <c r="O178"/>
  <c r="I175" i="1"/>
  <c r="G176" s="1"/>
  <c r="L126" i="3"/>
  <c r="M126"/>
  <c r="I127" s="1"/>
  <c r="O183" i="4"/>
  <c r="H183"/>
  <c r="P183"/>
  <c r="Q183"/>
  <c r="R183" s="1"/>
  <c r="J183"/>
  <c r="N183"/>
  <c r="O119" i="5" l="1"/>
  <c r="H120"/>
  <c r="I183" i="4"/>
  <c r="G184" s="1"/>
  <c r="I178" i="2"/>
  <c r="G179" s="1"/>
  <c r="Q176" i="1"/>
  <c r="N176"/>
  <c r="J176"/>
  <c r="H176"/>
  <c r="O176"/>
  <c r="P176"/>
  <c r="U127" i="3"/>
  <c r="R127"/>
  <c r="T127"/>
  <c r="Q127"/>
  <c r="S127"/>
  <c r="K127"/>
  <c r="N184" i="4"/>
  <c r="Q184"/>
  <c r="R184" s="1"/>
  <c r="O184"/>
  <c r="J184"/>
  <c r="H184"/>
  <c r="P184"/>
  <c r="M120" i="5" l="1"/>
  <c r="I120"/>
  <c r="N120" s="1"/>
  <c r="N179" i="2"/>
  <c r="Q179"/>
  <c r="J179"/>
  <c r="I179" s="1"/>
  <c r="H179"/>
  <c r="P179"/>
  <c r="O179"/>
  <c r="G180"/>
  <c r="I176" i="1"/>
  <c r="G177" s="1"/>
  <c r="M127" i="3"/>
  <c r="I128" s="1"/>
  <c r="L127"/>
  <c r="I184" i="4"/>
  <c r="G185" s="1"/>
  <c r="J120" i="5" l="1"/>
  <c r="O120" s="1"/>
  <c r="H121"/>
  <c r="N180" i="2"/>
  <c r="O180"/>
  <c r="J180"/>
  <c r="Q180"/>
  <c r="H180"/>
  <c r="P180"/>
  <c r="H177" i="1"/>
  <c r="Q177"/>
  <c r="N177"/>
  <c r="O177"/>
  <c r="J177"/>
  <c r="I177" s="1"/>
  <c r="G178"/>
  <c r="P177"/>
  <c r="Q128" i="3"/>
  <c r="U128"/>
  <c r="K128"/>
  <c r="T128"/>
  <c r="S128"/>
  <c r="R128"/>
  <c r="P185" i="4"/>
  <c r="Q185"/>
  <c r="R185" s="1"/>
  <c r="N185"/>
  <c r="O185"/>
  <c r="J185"/>
  <c r="H185"/>
  <c r="I121" i="5" l="1"/>
  <c r="N121" s="1"/>
  <c r="M121"/>
  <c r="I180" i="2"/>
  <c r="G181" s="1"/>
  <c r="O178" i="1"/>
  <c r="P178"/>
  <c r="N178"/>
  <c r="Q178"/>
  <c r="J178"/>
  <c r="H178"/>
  <c r="L128" i="3"/>
  <c r="M128"/>
  <c r="I129" s="1"/>
  <c r="I185" i="4"/>
  <c r="G186" s="1"/>
  <c r="J121" i="5" l="1"/>
  <c r="H122" s="1"/>
  <c r="O121"/>
  <c r="J181" i="2"/>
  <c r="N181"/>
  <c r="Q181"/>
  <c r="P181"/>
  <c r="H181"/>
  <c r="O181"/>
  <c r="I178" i="1"/>
  <c r="G179" s="1"/>
  <c r="R129" i="3"/>
  <c r="U129"/>
  <c r="S129"/>
  <c r="Q129"/>
  <c r="T129"/>
  <c r="K129"/>
  <c r="J186" i="4"/>
  <c r="I186" s="1"/>
  <c r="N186"/>
  <c r="Q186"/>
  <c r="R186" s="1"/>
  <c r="P186"/>
  <c r="O186"/>
  <c r="H186"/>
  <c r="G187"/>
  <c r="I122" i="5" l="1"/>
  <c r="N122" s="1"/>
  <c r="M122"/>
  <c r="I181" i="2"/>
  <c r="G182" s="1"/>
  <c r="P179" i="1"/>
  <c r="Q179"/>
  <c r="N179"/>
  <c r="O179"/>
  <c r="J179"/>
  <c r="H179"/>
  <c r="M129" i="3"/>
  <c r="I130" s="1"/>
  <c r="L129"/>
  <c r="N187" i="4"/>
  <c r="P187"/>
  <c r="Q187"/>
  <c r="R187" s="1"/>
  <c r="J187"/>
  <c r="O187"/>
  <c r="H187"/>
  <c r="J122" i="5" l="1"/>
  <c r="Q182" i="2"/>
  <c r="H182"/>
  <c r="N182"/>
  <c r="P182"/>
  <c r="J182"/>
  <c r="I182" s="1"/>
  <c r="O182"/>
  <c r="G183"/>
  <c r="I179" i="1"/>
  <c r="G180" s="1"/>
  <c r="Q130" i="3"/>
  <c r="K130"/>
  <c r="S130"/>
  <c r="T130"/>
  <c r="U130"/>
  <c r="R130"/>
  <c r="I187" i="4"/>
  <c r="G188" s="1"/>
  <c r="H123" i="5" l="1"/>
  <c r="O122"/>
  <c r="P183" i="2"/>
  <c r="Q183"/>
  <c r="O183"/>
  <c r="J183"/>
  <c r="N183"/>
  <c r="H183"/>
  <c r="N180" i="1"/>
  <c r="H180"/>
  <c r="J180"/>
  <c r="P180"/>
  <c r="O180"/>
  <c r="Q180"/>
  <c r="M130" i="3"/>
  <c r="I131" s="1"/>
  <c r="L130"/>
  <c r="O188" i="4"/>
  <c r="Q188"/>
  <c r="R188" s="1"/>
  <c r="J188"/>
  <c r="H188"/>
  <c r="P188"/>
  <c r="N188"/>
  <c r="M123" i="5" l="1"/>
  <c r="I123"/>
  <c r="N123" s="1"/>
  <c r="I183" i="2"/>
  <c r="G184" s="1"/>
  <c r="I180" i="1"/>
  <c r="G181" s="1"/>
  <c r="S131" i="3"/>
  <c r="R131"/>
  <c r="U131"/>
  <c r="K131"/>
  <c r="Q131"/>
  <c r="T131"/>
  <c r="I188" i="4"/>
  <c r="G189" s="1"/>
  <c r="J123" i="5" l="1"/>
  <c r="Q184" i="2"/>
  <c r="P184"/>
  <c r="N184"/>
  <c r="O184"/>
  <c r="H184"/>
  <c r="J184"/>
  <c r="P181" i="1"/>
  <c r="O181"/>
  <c r="H181"/>
  <c r="J181"/>
  <c r="I181" s="1"/>
  <c r="G182" s="1"/>
  <c r="Q181"/>
  <c r="N181"/>
  <c r="M131" i="3"/>
  <c r="I132" s="1"/>
  <c r="L131"/>
  <c r="J189" i="4"/>
  <c r="H189"/>
  <c r="Q189"/>
  <c r="R189" s="1"/>
  <c r="P189"/>
  <c r="N189"/>
  <c r="O189"/>
  <c r="O123" i="5" l="1"/>
  <c r="H124"/>
  <c r="I189" i="4"/>
  <c r="G190" s="1"/>
  <c r="I184" i="2"/>
  <c r="G185" s="1"/>
  <c r="O182" i="1"/>
  <c r="J182"/>
  <c r="P182"/>
  <c r="Q182"/>
  <c r="N182"/>
  <c r="H182"/>
  <c r="S132" i="3"/>
  <c r="K132"/>
  <c r="Q132"/>
  <c r="T132"/>
  <c r="U132"/>
  <c r="R132"/>
  <c r="O190" i="4"/>
  <c r="Q190"/>
  <c r="R190" s="1"/>
  <c r="J190"/>
  <c r="H190"/>
  <c r="P190"/>
  <c r="N190"/>
  <c r="M124" i="5" l="1"/>
  <c r="J124"/>
  <c r="I124"/>
  <c r="N124" s="1"/>
  <c r="I182" i="1"/>
  <c r="G183" s="1"/>
  <c r="O185" i="2"/>
  <c r="J185"/>
  <c r="H185"/>
  <c r="P185"/>
  <c r="N185"/>
  <c r="Q185"/>
  <c r="J183" i="1"/>
  <c r="Q183"/>
  <c r="N183"/>
  <c r="O183"/>
  <c r="H183"/>
  <c r="P183"/>
  <c r="M132" i="3"/>
  <c r="I133" s="1"/>
  <c r="L132"/>
  <c r="I190" i="4"/>
  <c r="G191" s="1"/>
  <c r="O124" i="5" l="1"/>
  <c r="H125"/>
  <c r="I185" i="2"/>
  <c r="G186" s="1"/>
  <c r="I183" i="1"/>
  <c r="G184" s="1"/>
  <c r="S133" i="3"/>
  <c r="R133"/>
  <c r="K133"/>
  <c r="Q133"/>
  <c r="T133"/>
  <c r="U133"/>
  <c r="O191" i="4"/>
  <c r="J191"/>
  <c r="H191"/>
  <c r="Q191"/>
  <c r="R191" s="1"/>
  <c r="P191"/>
  <c r="N191"/>
  <c r="I125" i="5" l="1"/>
  <c r="N125" s="1"/>
  <c r="J125"/>
  <c r="M125"/>
  <c r="H186" i="2"/>
  <c r="P186"/>
  <c r="J186"/>
  <c r="I186" s="1"/>
  <c r="Q186"/>
  <c r="O186"/>
  <c r="N186"/>
  <c r="G187"/>
  <c r="O184" i="1"/>
  <c r="Q184"/>
  <c r="N184"/>
  <c r="H184"/>
  <c r="J184"/>
  <c r="I184" s="1"/>
  <c r="G185" s="1"/>
  <c r="P184"/>
  <c r="M133" i="3"/>
  <c r="I134" s="1"/>
  <c r="L133"/>
  <c r="I191" i="4"/>
  <c r="G192" s="1"/>
  <c r="H126" i="5" l="1"/>
  <c r="O125"/>
  <c r="H187" i="2"/>
  <c r="P187"/>
  <c r="J187"/>
  <c r="I187" s="1"/>
  <c r="O187"/>
  <c r="N187"/>
  <c r="Q187"/>
  <c r="G188"/>
  <c r="N185" i="1"/>
  <c r="O185"/>
  <c r="H185"/>
  <c r="J185"/>
  <c r="P185"/>
  <c r="Q185"/>
  <c r="R134" i="3"/>
  <c r="Q134"/>
  <c r="U134"/>
  <c r="K134"/>
  <c r="S134"/>
  <c r="T134"/>
  <c r="P192" i="4"/>
  <c r="N192"/>
  <c r="O192"/>
  <c r="Q192"/>
  <c r="R192" s="1"/>
  <c r="J192"/>
  <c r="I192" s="1"/>
  <c r="H192"/>
  <c r="G193"/>
  <c r="I126" i="5" l="1"/>
  <c r="N126" s="1"/>
  <c r="M126"/>
  <c r="I185" i="1"/>
  <c r="G186" s="1"/>
  <c r="Q188" i="2"/>
  <c r="J188"/>
  <c r="O188"/>
  <c r="N188"/>
  <c r="P188"/>
  <c r="H188"/>
  <c r="P186" i="1"/>
  <c r="O186"/>
  <c r="Q186"/>
  <c r="N186"/>
  <c r="J186"/>
  <c r="H186"/>
  <c r="M134" i="3"/>
  <c r="I135" s="1"/>
  <c r="L134"/>
  <c r="J193" i="4"/>
  <c r="I193" s="1"/>
  <c r="P193"/>
  <c r="Q193"/>
  <c r="R193" s="1"/>
  <c r="O193"/>
  <c r="G194"/>
  <c r="H193"/>
  <c r="N193"/>
  <c r="J126" i="5" l="1"/>
  <c r="I188" i="2"/>
  <c r="G189" s="1"/>
  <c r="I186" i="1"/>
  <c r="G187" s="1"/>
  <c r="S135" i="3"/>
  <c r="U135"/>
  <c r="K135"/>
  <c r="R135"/>
  <c r="T135"/>
  <c r="Q135"/>
  <c r="P194" i="4"/>
  <c r="N194"/>
  <c r="Q194"/>
  <c r="R194" s="1"/>
  <c r="O194"/>
  <c r="J194"/>
  <c r="H194"/>
  <c r="H127" i="5" l="1"/>
  <c r="O126"/>
  <c r="Q189" i="2"/>
  <c r="N189"/>
  <c r="P189"/>
  <c r="H189"/>
  <c r="J189"/>
  <c r="I189" s="1"/>
  <c r="O189"/>
  <c r="G190"/>
  <c r="O187" i="1"/>
  <c r="J187"/>
  <c r="P187"/>
  <c r="N187"/>
  <c r="H187"/>
  <c r="Q187"/>
  <c r="L135" i="3"/>
  <c r="M135"/>
  <c r="I136" s="1"/>
  <c r="I194" i="4"/>
  <c r="G195" s="1"/>
  <c r="M127" i="5" l="1"/>
  <c r="I127"/>
  <c r="N127" s="1"/>
  <c r="P190" i="2"/>
  <c r="O190"/>
  <c r="Q190"/>
  <c r="J190"/>
  <c r="N190"/>
  <c r="H190"/>
  <c r="I187" i="1"/>
  <c r="G188" s="1"/>
  <c r="S136" i="3"/>
  <c r="T136"/>
  <c r="K136"/>
  <c r="R136"/>
  <c r="U136"/>
  <c r="Q136"/>
  <c r="Q195" i="4"/>
  <c r="R195" s="1"/>
  <c r="O195"/>
  <c r="N195"/>
  <c r="H195"/>
  <c r="J195"/>
  <c r="P195"/>
  <c r="J127" i="5" l="1"/>
  <c r="I190" i="2"/>
  <c r="G191" s="1"/>
  <c r="P188" i="1"/>
  <c r="N188"/>
  <c r="O188"/>
  <c r="Q188"/>
  <c r="J188"/>
  <c r="I188" s="1"/>
  <c r="G189" s="1"/>
  <c r="H188"/>
  <c r="M136" i="3"/>
  <c r="I137" s="1"/>
  <c r="L136"/>
  <c r="I195" i="4"/>
  <c r="G196" s="1"/>
  <c r="O127" i="5" l="1"/>
  <c r="H128"/>
  <c r="P191" i="2"/>
  <c r="J191"/>
  <c r="N191"/>
  <c r="Q191"/>
  <c r="H191"/>
  <c r="O191"/>
  <c r="H189" i="1"/>
  <c r="N189"/>
  <c r="J189"/>
  <c r="I189" s="1"/>
  <c r="G190"/>
  <c r="O189"/>
  <c r="Q189"/>
  <c r="P189"/>
  <c r="K137" i="3"/>
  <c r="T137"/>
  <c r="R137"/>
  <c r="S137"/>
  <c r="U137"/>
  <c r="Q137"/>
  <c r="N196" i="4"/>
  <c r="O196"/>
  <c r="J196"/>
  <c r="Q196"/>
  <c r="R196" s="1"/>
  <c r="P196"/>
  <c r="H196"/>
  <c r="M128" i="5" l="1"/>
  <c r="J128"/>
  <c r="I128"/>
  <c r="N128" s="1"/>
  <c r="I191" i="2"/>
  <c r="G192" s="1"/>
  <c r="O190" i="1"/>
  <c r="N190"/>
  <c r="H190"/>
  <c r="Q190"/>
  <c r="J190"/>
  <c r="P190"/>
  <c r="M137" i="3"/>
  <c r="I138" s="1"/>
  <c r="L137"/>
  <c r="I196" i="4"/>
  <c r="G197" s="1"/>
  <c r="O128" i="5" l="1"/>
  <c r="H129"/>
  <c r="P192" i="2"/>
  <c r="H192"/>
  <c r="Q192"/>
  <c r="N192"/>
  <c r="O192"/>
  <c r="J192"/>
  <c r="I192" s="1"/>
  <c r="G193"/>
  <c r="I190" i="1"/>
  <c r="G191" s="1"/>
  <c r="Q138" i="3"/>
  <c r="T138"/>
  <c r="U138"/>
  <c r="R138"/>
  <c r="S138"/>
  <c r="K138"/>
  <c r="Q197" i="4"/>
  <c r="R197" s="1"/>
  <c r="N197"/>
  <c r="O197"/>
  <c r="J197"/>
  <c r="H197"/>
  <c r="P197"/>
  <c r="I129" i="5" l="1"/>
  <c r="N129" s="1"/>
  <c r="J129"/>
  <c r="M129"/>
  <c r="Q193" i="2"/>
  <c r="N193"/>
  <c r="H193"/>
  <c r="J193"/>
  <c r="O193"/>
  <c r="P193"/>
  <c r="Q191" i="1"/>
  <c r="N191"/>
  <c r="H191"/>
  <c r="P191"/>
  <c r="J191"/>
  <c r="I191" s="1"/>
  <c r="G192"/>
  <c r="O191"/>
  <c r="L138" i="3"/>
  <c r="M138"/>
  <c r="I139" s="1"/>
  <c r="I197" i="4"/>
  <c r="G198" s="1"/>
  <c r="H130" i="5" l="1"/>
  <c r="O129"/>
  <c r="C42" s="1"/>
  <c r="E42" s="1"/>
  <c r="C25" s="1"/>
  <c r="I193" i="2"/>
  <c r="G194" s="1"/>
  <c r="H192" i="1"/>
  <c r="O192"/>
  <c r="P192"/>
  <c r="Q192"/>
  <c r="J192"/>
  <c r="I192" s="1"/>
  <c r="G193" s="1"/>
  <c r="N192"/>
  <c r="S139" i="3"/>
  <c r="U139"/>
  <c r="K139"/>
  <c r="R139"/>
  <c r="T139"/>
  <c r="Q139"/>
  <c r="O198" i="4"/>
  <c r="N198"/>
  <c r="H198"/>
  <c r="P198"/>
  <c r="Q198"/>
  <c r="R198" s="1"/>
  <c r="J198"/>
  <c r="I130" i="5" l="1"/>
  <c r="N130" s="1"/>
  <c r="M130"/>
  <c r="I198" i="4"/>
  <c r="G199" s="1"/>
  <c r="Q194" i="2"/>
  <c r="P194"/>
  <c r="N194"/>
  <c r="O194"/>
  <c r="H194"/>
  <c r="J194"/>
  <c r="Q193" i="1"/>
  <c r="P193"/>
  <c r="H193"/>
  <c r="J193"/>
  <c r="O193"/>
  <c r="N193"/>
  <c r="M139" i="3"/>
  <c r="I140" s="1"/>
  <c r="L139"/>
  <c r="O199" i="4"/>
  <c r="J199"/>
  <c r="H199"/>
  <c r="N199"/>
  <c r="Q199"/>
  <c r="R199" s="1"/>
  <c r="P199"/>
  <c r="J130" i="5" l="1"/>
  <c r="I199" i="4"/>
  <c r="I194" i="2"/>
  <c r="G195" s="1"/>
  <c r="I193" i="1"/>
  <c r="G194" s="1"/>
  <c r="Q140" i="3"/>
  <c r="R140"/>
  <c r="K140"/>
  <c r="S140"/>
  <c r="T140"/>
  <c r="U140"/>
  <c r="H131" i="5" l="1"/>
  <c r="O130"/>
  <c r="Q195" i="2"/>
  <c r="H195"/>
  <c r="J195"/>
  <c r="I195" s="1"/>
  <c r="O195"/>
  <c r="N195"/>
  <c r="P195"/>
  <c r="G196"/>
  <c r="H194" i="1"/>
  <c r="Q194"/>
  <c r="P194"/>
  <c r="J194"/>
  <c r="N194"/>
  <c r="O194"/>
  <c r="M140" i="3"/>
  <c r="I141" s="1"/>
  <c r="L140"/>
  <c r="M131" i="5" l="1"/>
  <c r="I131"/>
  <c r="N131" s="1"/>
  <c r="I194" i="1"/>
  <c r="G195" s="1"/>
  <c r="H196" i="2"/>
  <c r="P196"/>
  <c r="O196"/>
  <c r="N196"/>
  <c r="Q196"/>
  <c r="J196"/>
  <c r="H195" i="1"/>
  <c r="Q195"/>
  <c r="N195"/>
  <c r="P195"/>
  <c r="O195"/>
  <c r="J195"/>
  <c r="T141" i="3"/>
  <c r="S141"/>
  <c r="R141"/>
  <c r="U141"/>
  <c r="K141"/>
  <c r="Q141"/>
  <c r="J131" i="5" l="1"/>
  <c r="I195" i="1"/>
  <c r="G196" s="1"/>
  <c r="I196" i="2"/>
  <c r="G197" s="1"/>
  <c r="O196" i="1"/>
  <c r="N196"/>
  <c r="H196"/>
  <c r="J196"/>
  <c r="I196" s="1"/>
  <c r="G197" s="1"/>
  <c r="Q196"/>
  <c r="P196"/>
  <c r="L141" i="3"/>
  <c r="M141"/>
  <c r="I142" s="1"/>
  <c r="O131" i="5" l="1"/>
  <c r="H132"/>
  <c r="H197" i="2"/>
  <c r="Q197"/>
  <c r="J197"/>
  <c r="I197" s="1"/>
  <c r="O197"/>
  <c r="N197"/>
  <c r="P197"/>
  <c r="G198"/>
  <c r="H197" i="1"/>
  <c r="P197"/>
  <c r="J197"/>
  <c r="I197" s="1"/>
  <c r="O197"/>
  <c r="N197"/>
  <c r="Q197"/>
  <c r="G198"/>
  <c r="K142" i="3"/>
  <c r="U142"/>
  <c r="R142"/>
  <c r="S142"/>
  <c r="T142"/>
  <c r="Q142"/>
  <c r="M132" i="5" l="1"/>
  <c r="J132"/>
  <c r="I132"/>
  <c r="N132" s="1"/>
  <c r="O198" i="2"/>
  <c r="P198"/>
  <c r="J198"/>
  <c r="Q198"/>
  <c r="H198"/>
  <c r="N198"/>
  <c r="Q198" i="1"/>
  <c r="N198"/>
  <c r="O198"/>
  <c r="J198"/>
  <c r="P198"/>
  <c r="H198"/>
  <c r="L142" i="3"/>
  <c r="M142"/>
  <c r="I143" s="1"/>
  <c r="O132" i="5" l="1"/>
  <c r="H133"/>
  <c r="I198" i="1"/>
  <c r="G199" s="1"/>
  <c r="I198" i="2"/>
  <c r="G199" s="1"/>
  <c r="H199" i="1"/>
  <c r="O199"/>
  <c r="J199"/>
  <c r="I199" s="1"/>
  <c r="N199"/>
  <c r="Q199"/>
  <c r="P199"/>
  <c r="G200"/>
  <c r="T143" i="3"/>
  <c r="R143"/>
  <c r="Q143"/>
  <c r="S143"/>
  <c r="U143"/>
  <c r="K143"/>
  <c r="I133" i="5" l="1"/>
  <c r="N133" s="1"/>
  <c r="J133"/>
  <c r="M133"/>
  <c r="Q199" i="2"/>
  <c r="O199"/>
  <c r="J199"/>
  <c r="I199" s="1"/>
  <c r="H199"/>
  <c r="P199"/>
  <c r="N199"/>
  <c r="G200"/>
  <c r="O200" i="1"/>
  <c r="J200"/>
  <c r="H200"/>
  <c r="N200"/>
  <c r="P200"/>
  <c r="Q200"/>
  <c r="L143" i="3"/>
  <c r="M143"/>
  <c r="I144" s="1"/>
  <c r="H134" i="5" l="1"/>
  <c r="O133"/>
  <c r="I200" i="1"/>
  <c r="J200" i="2"/>
  <c r="I200" s="1"/>
  <c r="P200"/>
  <c r="O200"/>
  <c r="H200"/>
  <c r="Q200"/>
  <c r="N200"/>
  <c r="U144" i="3"/>
  <c r="S144"/>
  <c r="R144"/>
  <c r="T144"/>
  <c r="K144"/>
  <c r="Q144"/>
  <c r="I134" i="5" l="1"/>
  <c r="N134" s="1"/>
  <c r="M134"/>
  <c r="M144" i="3"/>
  <c r="I145" s="1"/>
  <c r="L144"/>
  <c r="J134" i="5" l="1"/>
  <c r="S145" i="3"/>
  <c r="Q145"/>
  <c r="K145"/>
  <c r="U145"/>
  <c r="R145"/>
  <c r="T145"/>
  <c r="H135" i="5" l="1"/>
  <c r="O134"/>
  <c r="L145" i="3"/>
  <c r="M145"/>
  <c r="I146" s="1"/>
  <c r="M135" i="5" l="1"/>
  <c r="I135"/>
  <c r="N135" s="1"/>
  <c r="S146" i="3"/>
  <c r="U146"/>
  <c r="R146"/>
  <c r="K146"/>
  <c r="T146"/>
  <c r="Q146"/>
  <c r="J135" i="5" l="1"/>
  <c r="M146" i="3"/>
  <c r="I147" s="1"/>
  <c r="L146"/>
  <c r="O135" i="5" l="1"/>
  <c r="H136"/>
  <c r="U147" i="3"/>
  <c r="S147"/>
  <c r="Q147"/>
  <c r="K147"/>
  <c r="R147"/>
  <c r="T147"/>
  <c r="M136" i="5" l="1"/>
  <c r="J136"/>
  <c r="I136"/>
  <c r="N136" s="1"/>
  <c r="M147" i="3"/>
  <c r="I148" s="1"/>
  <c r="L147"/>
  <c r="O136" i="5" l="1"/>
  <c r="H137"/>
  <c r="S148" i="3"/>
  <c r="R148"/>
  <c r="U148"/>
  <c r="Q148"/>
  <c r="K148"/>
  <c r="T148"/>
  <c r="I137" i="5" l="1"/>
  <c r="N137" s="1"/>
  <c r="J137"/>
  <c r="M137"/>
  <c r="M148" i="3"/>
  <c r="I149" s="1"/>
  <c r="L148"/>
  <c r="H138" i="5" l="1"/>
  <c r="O137"/>
  <c r="S149" i="3"/>
  <c r="U149"/>
  <c r="Q149"/>
  <c r="T149"/>
  <c r="R149"/>
  <c r="K149"/>
  <c r="I138" i="5" l="1"/>
  <c r="N138" s="1"/>
  <c r="M138"/>
  <c r="M149" i="3"/>
  <c r="I150" s="1"/>
  <c r="L149"/>
  <c r="J138" i="5" l="1"/>
  <c r="S150" i="3"/>
  <c r="R150"/>
  <c r="U150"/>
  <c r="K150"/>
  <c r="T150"/>
  <c r="Q150"/>
  <c r="H139" i="5" l="1"/>
  <c r="O138"/>
  <c r="M150" i="3"/>
  <c r="I151" s="1"/>
  <c r="L150"/>
  <c r="M139" i="5" l="1"/>
  <c r="I139"/>
  <c r="N139" s="1"/>
  <c r="S151" i="3"/>
  <c r="U151"/>
  <c r="Q151"/>
  <c r="R151"/>
  <c r="K151"/>
  <c r="T151"/>
  <c r="J139" i="5" l="1"/>
  <c r="M151" i="3"/>
  <c r="I152" s="1"/>
  <c r="L151"/>
  <c r="O139" i="5" l="1"/>
  <c r="H140"/>
  <c r="R152" i="3"/>
  <c r="Q152"/>
  <c r="K152"/>
  <c r="S152"/>
  <c r="T152"/>
  <c r="U152"/>
  <c r="M140" i="5" l="1"/>
  <c r="J140"/>
  <c r="I140"/>
  <c r="N140" s="1"/>
  <c r="M152" i="3"/>
  <c r="I153" s="1"/>
  <c r="L152"/>
  <c r="O140" i="5" l="1"/>
  <c r="H141"/>
  <c r="Q153" i="3"/>
  <c r="S153"/>
  <c r="K153"/>
  <c r="T153"/>
  <c r="R153"/>
  <c r="U153"/>
  <c r="I141" i="5" l="1"/>
  <c r="N141" s="1"/>
  <c r="J141"/>
  <c r="M141"/>
  <c r="L153" i="3"/>
  <c r="M153"/>
  <c r="I154" s="1"/>
  <c r="H142" i="5" l="1"/>
  <c r="O141"/>
  <c r="R154" i="3"/>
  <c r="U154"/>
  <c r="S154"/>
  <c r="T154"/>
  <c r="K154"/>
  <c r="Q154"/>
  <c r="I142" i="5" l="1"/>
  <c r="N142" s="1"/>
  <c r="M142"/>
  <c r="M154" i="3"/>
  <c r="I155" s="1"/>
  <c r="L154"/>
  <c r="J142" i="5" l="1"/>
  <c r="T155" i="3"/>
  <c r="U155"/>
  <c r="K155"/>
  <c r="Q155"/>
  <c r="R155"/>
  <c r="S155"/>
  <c r="H143" i="5" l="1"/>
  <c r="O142"/>
  <c r="M155" i="3"/>
  <c r="I156" s="1"/>
  <c r="L155"/>
  <c r="M143" i="5" l="1"/>
  <c r="I143"/>
  <c r="N143" s="1"/>
  <c r="U156" i="3"/>
  <c r="R156"/>
  <c r="Q156"/>
  <c r="T156"/>
  <c r="S156"/>
  <c r="K156"/>
  <c r="J143" i="5" l="1"/>
  <c r="L156" i="3"/>
  <c r="M156"/>
  <c r="I157" s="1"/>
  <c r="O143" i="5" l="1"/>
  <c r="H144"/>
  <c r="R157" i="3"/>
  <c r="U157"/>
  <c r="S157"/>
  <c r="Q157"/>
  <c r="T157"/>
  <c r="K157"/>
  <c r="M144" i="5" l="1"/>
  <c r="I144"/>
  <c r="N144" s="1"/>
  <c r="M157" i="3"/>
  <c r="I158" s="1"/>
  <c r="L157"/>
  <c r="J144" i="5" l="1"/>
  <c r="O144" s="1"/>
  <c r="H145"/>
  <c r="K158" i="3"/>
  <c r="T158"/>
  <c r="Q158"/>
  <c r="S158"/>
  <c r="R158"/>
  <c r="U158"/>
  <c r="I145" i="5" l="1"/>
  <c r="N145" s="1"/>
  <c r="M145"/>
  <c r="L158" i="3"/>
  <c r="M158"/>
  <c r="I159" s="1"/>
  <c r="J145" i="5" l="1"/>
  <c r="H146" s="1"/>
  <c r="O145"/>
  <c r="T159" i="3"/>
  <c r="Q159"/>
  <c r="R159"/>
  <c r="K159"/>
  <c r="U159"/>
  <c r="S159"/>
  <c r="I146" i="5" l="1"/>
  <c r="N146" s="1"/>
  <c r="M146"/>
  <c r="M159" i="3"/>
  <c r="I160" s="1"/>
  <c r="L159"/>
  <c r="J146" i="5" l="1"/>
  <c r="S160" i="3"/>
  <c r="K160"/>
  <c r="R160"/>
  <c r="U160"/>
  <c r="Q160"/>
  <c r="T160"/>
  <c r="H147" i="5" l="1"/>
  <c r="O146"/>
  <c r="L160" i="3"/>
  <c r="M160"/>
  <c r="I161" s="1"/>
  <c r="M147" i="5" l="1"/>
  <c r="I147"/>
  <c r="N147" s="1"/>
  <c r="Q161" i="3"/>
  <c r="U161"/>
  <c r="K161"/>
  <c r="S161"/>
  <c r="T161"/>
  <c r="R161"/>
  <c r="J147" i="5" l="1"/>
  <c r="M161" i="3"/>
  <c r="I162" s="1"/>
  <c r="L161"/>
  <c r="O147" i="5" l="1"/>
  <c r="H148"/>
  <c r="K162" i="3"/>
  <c r="T162"/>
  <c r="Q162"/>
  <c r="S162"/>
  <c r="R162"/>
  <c r="U162"/>
  <c r="M148" i="5" l="1"/>
  <c r="J148"/>
  <c r="I148"/>
  <c r="N148" s="1"/>
  <c r="L162" i="3"/>
  <c r="M162"/>
  <c r="I163" s="1"/>
  <c r="O148" i="5" l="1"/>
  <c r="H149"/>
  <c r="R163" i="3"/>
  <c r="K163"/>
  <c r="T163"/>
  <c r="U163"/>
  <c r="S163"/>
  <c r="Q163"/>
  <c r="I149" i="5" l="1"/>
  <c r="N149" s="1"/>
  <c r="J149"/>
  <c r="M149"/>
  <c r="M163" i="3"/>
  <c r="I164" s="1"/>
  <c r="L163"/>
  <c r="H150" i="5" l="1"/>
  <c r="O149"/>
  <c r="K164" i="3"/>
  <c r="R164"/>
  <c r="T164"/>
  <c r="U164"/>
  <c r="S164"/>
  <c r="Q164"/>
  <c r="I150" i="5" l="1"/>
  <c r="N150" s="1"/>
  <c r="M150"/>
  <c r="M164" i="3"/>
  <c r="I165" s="1"/>
  <c r="L164"/>
  <c r="J150" i="5" l="1"/>
  <c r="T165" i="3"/>
  <c r="Q165"/>
  <c r="K165"/>
  <c r="R165"/>
  <c r="U165"/>
  <c r="S165"/>
  <c r="H151" i="5" l="1"/>
  <c r="O150"/>
  <c r="L165" i="3"/>
  <c r="M165"/>
  <c r="I166" s="1"/>
  <c r="M151" i="5" l="1"/>
  <c r="I151"/>
  <c r="N151" s="1"/>
  <c r="S166" i="3"/>
  <c r="Q166"/>
  <c r="U166"/>
  <c r="K166"/>
  <c r="T166"/>
  <c r="R166"/>
  <c r="J151" i="5" l="1"/>
  <c r="M166" i="3"/>
  <c r="I167" s="1"/>
  <c r="L166"/>
  <c r="O151" i="5" l="1"/>
  <c r="H152"/>
  <c r="U167" i="3"/>
  <c r="S167"/>
  <c r="T167"/>
  <c r="R167"/>
  <c r="Q167"/>
  <c r="K167"/>
  <c r="M152" i="5" l="1"/>
  <c r="I152"/>
  <c r="N152" s="1"/>
  <c r="M167" i="3"/>
  <c r="I168" s="1"/>
  <c r="L167"/>
  <c r="J152" i="5" l="1"/>
  <c r="O152"/>
  <c r="H153"/>
  <c r="R168" i="3"/>
  <c r="T168"/>
  <c r="S168"/>
  <c r="Q168"/>
  <c r="K168"/>
  <c r="U168"/>
  <c r="I153" i="5" l="1"/>
  <c r="N153" s="1"/>
  <c r="J153"/>
  <c r="M153"/>
  <c r="M168" i="3"/>
  <c r="I169" s="1"/>
  <c r="L168"/>
  <c r="H154" i="5" l="1"/>
  <c r="O153"/>
  <c r="Q169" i="3"/>
  <c r="U169"/>
  <c r="S169"/>
  <c r="K169"/>
  <c r="R169"/>
  <c r="T169"/>
  <c r="I154" i="5" l="1"/>
  <c r="N154" s="1"/>
  <c r="M154"/>
  <c r="L169" i="3"/>
  <c r="M169"/>
  <c r="I170" s="1"/>
  <c r="J154" i="5" l="1"/>
  <c r="U170" i="3"/>
  <c r="K170"/>
  <c r="S170"/>
  <c r="Q170"/>
  <c r="R170"/>
  <c r="T170"/>
  <c r="H155" i="5" l="1"/>
  <c r="O154"/>
  <c r="M170" i="3"/>
  <c r="I171" s="1"/>
  <c r="L170"/>
  <c r="M155" i="5" l="1"/>
  <c r="I155"/>
  <c r="N155" s="1"/>
  <c r="S171" i="3"/>
  <c r="U171"/>
  <c r="K171"/>
  <c r="R171"/>
  <c r="Q171"/>
  <c r="T171"/>
  <c r="J155" i="5" l="1"/>
  <c r="M171" i="3"/>
  <c r="I172" s="1"/>
  <c r="L171"/>
  <c r="O155" i="5" l="1"/>
  <c r="H156"/>
  <c r="R172" i="3"/>
  <c r="Q172"/>
  <c r="U172"/>
  <c r="K172"/>
  <c r="T172"/>
  <c r="S172"/>
  <c r="M156" i="5" l="1"/>
  <c r="J156"/>
  <c r="I156"/>
  <c r="N156" s="1"/>
  <c r="M172" i="3"/>
  <c r="I173" s="1"/>
  <c r="L172"/>
  <c r="O156" i="5" l="1"/>
  <c r="H157"/>
  <c r="Q173" i="3"/>
  <c r="R173"/>
  <c r="T173"/>
  <c r="K173"/>
  <c r="S173"/>
  <c r="U173"/>
  <c r="I157" i="5" l="1"/>
  <c r="N157" s="1"/>
  <c r="J157"/>
  <c r="M157"/>
  <c r="L173" i="3"/>
  <c r="M173"/>
  <c r="I174" s="1"/>
  <c r="H158" i="5" l="1"/>
  <c r="O157"/>
  <c r="S174" i="3"/>
  <c r="K174"/>
  <c r="U174"/>
  <c r="Q174"/>
  <c r="T174"/>
  <c r="R174"/>
  <c r="I158" i="5" l="1"/>
  <c r="N158" s="1"/>
  <c r="M158"/>
  <c r="L174" i="3"/>
  <c r="M174"/>
  <c r="I175" s="1"/>
  <c r="J158" i="5" l="1"/>
  <c r="Q175" i="3"/>
  <c r="T175"/>
  <c r="S175"/>
  <c r="R175"/>
  <c r="K175"/>
  <c r="U175"/>
  <c r="H159" i="5" l="1"/>
  <c r="O158"/>
  <c r="M175" i="3"/>
  <c r="I176" s="1"/>
  <c r="L175"/>
  <c r="M159" i="5" l="1"/>
  <c r="I159"/>
  <c r="N159" s="1"/>
  <c r="Q176" i="3"/>
  <c r="R176"/>
  <c r="T176"/>
  <c r="K176"/>
  <c r="S176"/>
  <c r="U176"/>
  <c r="J159" i="5" l="1"/>
  <c r="M176" i="3"/>
  <c r="I177" s="1"/>
  <c r="L176"/>
  <c r="O159" i="5" l="1"/>
  <c r="H160"/>
  <c r="T177" i="3"/>
  <c r="U177"/>
  <c r="S177"/>
  <c r="R177"/>
  <c r="K177"/>
  <c r="Q177"/>
  <c r="M160" i="5" l="1"/>
  <c r="J160"/>
  <c r="I160"/>
  <c r="N160" s="1"/>
  <c r="M177" i="3"/>
  <c r="I178" s="1"/>
  <c r="L177"/>
  <c r="O160" i="5" l="1"/>
  <c r="H161"/>
  <c r="Q178" i="3"/>
  <c r="T178"/>
  <c r="S178"/>
  <c r="K178"/>
  <c r="R178"/>
  <c r="U178"/>
  <c r="I161" i="5" l="1"/>
  <c r="N161" s="1"/>
  <c r="J161"/>
  <c r="M161"/>
  <c r="M178" i="3"/>
  <c r="I179" s="1"/>
  <c r="L178"/>
  <c r="H162" i="5" l="1"/>
  <c r="O161"/>
  <c r="R179" i="3"/>
  <c r="U179"/>
  <c r="K179"/>
  <c r="T179"/>
  <c r="Q179"/>
  <c r="S179"/>
  <c r="I162" i="5" l="1"/>
  <c r="N162" s="1"/>
  <c r="M162"/>
  <c r="M179" i="3"/>
  <c r="I180" s="1"/>
  <c r="L179"/>
  <c r="J162" i="5" l="1"/>
  <c r="T180" i="3"/>
  <c r="S180"/>
  <c r="R180"/>
  <c r="U180"/>
  <c r="Q180"/>
  <c r="K180"/>
  <c r="H163" i="5" l="1"/>
  <c r="O162"/>
  <c r="M180" i="3"/>
  <c r="I181" s="1"/>
  <c r="L180"/>
  <c r="M163" i="5" l="1"/>
  <c r="I163"/>
  <c r="N163" s="1"/>
  <c r="S181" i="3"/>
  <c r="K181"/>
  <c r="T181"/>
  <c r="Q181"/>
  <c r="U181"/>
  <c r="R181"/>
  <c r="J163" i="5" l="1"/>
  <c r="M181" i="3"/>
  <c r="I182" s="1"/>
  <c r="L181"/>
  <c r="O163" i="5" l="1"/>
  <c r="H164"/>
  <c r="R182" i="3"/>
  <c r="U182"/>
  <c r="S182"/>
  <c r="T182"/>
  <c r="Q182"/>
  <c r="K182"/>
  <c r="M164" i="5" l="1"/>
  <c r="J164"/>
  <c r="I164"/>
  <c r="N164" s="1"/>
  <c r="L182" i="3"/>
  <c r="M182"/>
  <c r="I183" s="1"/>
  <c r="O164" i="5" l="1"/>
  <c r="H165"/>
  <c r="R183" i="3"/>
  <c r="K183"/>
  <c r="T183"/>
  <c r="U183"/>
  <c r="S183"/>
  <c r="Q183"/>
  <c r="I165" i="5" l="1"/>
  <c r="N165" s="1"/>
  <c r="J165"/>
  <c r="M165"/>
  <c r="M183" i="3"/>
  <c r="I184" s="1"/>
  <c r="L183"/>
  <c r="H166" i="5" l="1"/>
  <c r="O165"/>
  <c r="S184" i="3"/>
  <c r="R184"/>
  <c r="K184"/>
  <c r="U184"/>
  <c r="Q184"/>
  <c r="T184"/>
  <c r="I166" i="5" l="1"/>
  <c r="N166" s="1"/>
  <c r="M166"/>
  <c r="L184" i="3"/>
  <c r="M184"/>
  <c r="I185" s="1"/>
  <c r="J166" i="5" l="1"/>
  <c r="R185" i="3"/>
  <c r="Q185"/>
  <c r="U185"/>
  <c r="S185"/>
  <c r="T185"/>
  <c r="K185"/>
  <c r="H167" i="5" l="1"/>
  <c r="O166"/>
  <c r="M185" i="3"/>
  <c r="I186" s="1"/>
  <c r="L185"/>
  <c r="M167" i="5" l="1"/>
  <c r="I167"/>
  <c r="N167" s="1"/>
  <c r="Q186" i="3"/>
  <c r="T186"/>
  <c r="S186"/>
  <c r="R186"/>
  <c r="K186"/>
  <c r="U186"/>
  <c r="J167" i="5" l="1"/>
  <c r="M186" i="3"/>
  <c r="I187" s="1"/>
  <c r="L186"/>
  <c r="O167" i="5" l="1"/>
  <c r="H168"/>
  <c r="S187" i="3"/>
  <c r="K187"/>
  <c r="T187"/>
  <c r="Q187"/>
  <c r="U187"/>
  <c r="R187"/>
  <c r="M168" i="5" l="1"/>
  <c r="J168"/>
  <c r="I168"/>
  <c r="N168" s="1"/>
  <c r="M187" i="3"/>
  <c r="I188" s="1"/>
  <c r="L187"/>
  <c r="O168" i="5" l="1"/>
  <c r="H169"/>
  <c r="R188" i="3"/>
  <c r="S188"/>
  <c r="Q188"/>
  <c r="U188"/>
  <c r="K188"/>
  <c r="T188"/>
  <c r="I169" i="5" l="1"/>
  <c r="N169" s="1"/>
  <c r="J169"/>
  <c r="M169"/>
  <c r="M188" i="3"/>
  <c r="I189" s="1"/>
  <c r="L188"/>
  <c r="H170" i="5" l="1"/>
  <c r="O169"/>
  <c r="S189" i="3"/>
  <c r="Q189"/>
  <c r="T189"/>
  <c r="U189"/>
  <c r="R189"/>
  <c r="K189"/>
  <c r="I170" i="5" l="1"/>
  <c r="N170" s="1"/>
  <c r="M170"/>
  <c r="M189" i="3"/>
  <c r="I190" s="1"/>
  <c r="L189"/>
  <c r="J170" i="5" l="1"/>
  <c r="R190" i="3"/>
  <c r="S190"/>
  <c r="K190"/>
  <c r="Q190"/>
  <c r="U190"/>
  <c r="T190"/>
  <c r="H171" i="5" l="1"/>
  <c r="O170"/>
  <c r="L190" i="3"/>
  <c r="M190"/>
  <c r="I191" s="1"/>
  <c r="M171" i="5" l="1"/>
  <c r="I171"/>
  <c r="N171" s="1"/>
  <c r="T191" i="3"/>
  <c r="S191"/>
  <c r="R191"/>
  <c r="U191"/>
  <c r="K191"/>
  <c r="Q191"/>
  <c r="J171" i="5" l="1"/>
  <c r="M191" i="3"/>
  <c r="I192" s="1"/>
  <c r="L191"/>
  <c r="O171" i="5" l="1"/>
  <c r="H172"/>
  <c r="S192" i="3"/>
  <c r="T192"/>
  <c r="K192"/>
  <c r="U192"/>
  <c r="Q192"/>
  <c r="R192"/>
  <c r="M172" i="5" l="1"/>
  <c r="J172"/>
  <c r="I172"/>
  <c r="N172" s="1"/>
  <c r="L192" i="3"/>
  <c r="M192"/>
  <c r="I193" s="1"/>
  <c r="O172" i="5" l="1"/>
  <c r="H173"/>
  <c r="R193" i="3"/>
  <c r="U193"/>
  <c r="S193"/>
  <c r="Q193"/>
  <c r="K193"/>
  <c r="T193"/>
  <c r="I173" i="5" l="1"/>
  <c r="N173" s="1"/>
  <c r="J173"/>
  <c r="M173"/>
  <c r="M193" i="3"/>
  <c r="I194" s="1"/>
  <c r="L193"/>
  <c r="H174" i="5" l="1"/>
  <c r="O173"/>
  <c r="U194" i="3"/>
  <c r="Q194"/>
  <c r="R194"/>
  <c r="S194"/>
  <c r="T194"/>
  <c r="K194"/>
  <c r="I174" i="5" l="1"/>
  <c r="N174" s="1"/>
  <c r="M174"/>
  <c r="M194" i="3"/>
  <c r="I195" s="1"/>
  <c r="L194"/>
  <c r="J174" i="5" l="1"/>
  <c r="U195" i="3"/>
  <c r="R195"/>
  <c r="T195"/>
  <c r="S195"/>
  <c r="K195"/>
  <c r="Q195"/>
  <c r="H175" i="5" l="1"/>
  <c r="O174"/>
  <c r="L195" i="3"/>
  <c r="M195"/>
  <c r="I196" s="1"/>
  <c r="M175" i="5" l="1"/>
  <c r="I175"/>
  <c r="N175" s="1"/>
  <c r="Q196" i="3"/>
  <c r="K196"/>
  <c r="T196"/>
  <c r="U196"/>
  <c r="S196"/>
  <c r="R196"/>
  <c r="J175" i="5" l="1"/>
  <c r="M196" i="3"/>
  <c r="I197" s="1"/>
  <c r="L196"/>
  <c r="O175" i="5" l="1"/>
  <c r="H176"/>
  <c r="Q197" i="3"/>
  <c r="T197"/>
  <c r="S197"/>
  <c r="K197"/>
  <c r="R197"/>
  <c r="U197"/>
  <c r="M176" i="5" l="1"/>
  <c r="J176"/>
  <c r="I176"/>
  <c r="N176" s="1"/>
  <c r="L197" i="3"/>
  <c r="M197"/>
  <c r="I198" s="1"/>
  <c r="O176" i="5" l="1"/>
  <c r="H177"/>
  <c r="R198" i="3"/>
  <c r="T198"/>
  <c r="S198"/>
  <c r="Q198"/>
  <c r="U198"/>
  <c r="K198"/>
  <c r="I177" i="5" l="1"/>
  <c r="N177" s="1"/>
  <c r="J177"/>
  <c r="M177"/>
  <c r="M198" i="3"/>
  <c r="I199" s="1"/>
  <c r="L198"/>
  <c r="H178" i="5" l="1"/>
  <c r="O177"/>
  <c r="R199" i="3"/>
  <c r="T199"/>
  <c r="S199"/>
  <c r="K199"/>
  <c r="Q199"/>
  <c r="U199"/>
  <c r="I178" i="5" l="1"/>
  <c r="N178" s="1"/>
  <c r="M178"/>
  <c r="M199" i="3"/>
  <c r="I200" s="1"/>
  <c r="L199"/>
  <c r="J178" i="5" l="1"/>
  <c r="K200" i="3"/>
  <c r="R200"/>
  <c r="S200"/>
  <c r="U200"/>
  <c r="T200"/>
  <c r="Q200"/>
  <c r="H179" i="5" l="1"/>
  <c r="O178"/>
  <c r="L200" i="3"/>
  <c r="M200"/>
  <c r="I201" s="1"/>
  <c r="M179" i="5" l="1"/>
  <c r="I179"/>
  <c r="N179" s="1"/>
  <c r="K201" i="3"/>
  <c r="S201"/>
  <c r="R201"/>
  <c r="Q201"/>
  <c r="T201"/>
  <c r="U201"/>
  <c r="J179" i="5" l="1"/>
  <c r="M201" i="3"/>
  <c r="I202" s="1"/>
  <c r="L201"/>
  <c r="O179" i="5" l="1"/>
  <c r="H180"/>
  <c r="K202" i="3"/>
  <c r="S202"/>
  <c r="Q202"/>
  <c r="U202"/>
  <c r="T202"/>
  <c r="R202"/>
  <c r="M180" i="5" l="1"/>
  <c r="J180"/>
  <c r="I180"/>
  <c r="N180" s="1"/>
  <c r="M202" i="3"/>
  <c r="I203" s="1"/>
  <c r="L202"/>
  <c r="O180" i="5" l="1"/>
  <c r="H181"/>
  <c r="T203" i="3"/>
  <c r="S203"/>
  <c r="U203"/>
  <c r="R203"/>
  <c r="Q203"/>
  <c r="K203"/>
  <c r="I181" i="5" l="1"/>
  <c r="N181" s="1"/>
  <c r="J181"/>
  <c r="M181"/>
  <c r="M203" i="3"/>
  <c r="I204" s="1"/>
  <c r="L203"/>
  <c r="H182" i="5" l="1"/>
  <c r="O181"/>
  <c r="U204" i="3"/>
  <c r="Q204"/>
  <c r="R204"/>
  <c r="T204"/>
  <c r="K204"/>
  <c r="S204"/>
  <c r="I182" i="5" l="1"/>
  <c r="N182" s="1"/>
  <c r="M182"/>
  <c r="M204" i="3"/>
  <c r="I205" s="1"/>
  <c r="L204"/>
  <c r="J182" i="5" l="1"/>
  <c r="S205" i="3"/>
  <c r="T205"/>
  <c r="K205"/>
  <c r="R205"/>
  <c r="U205"/>
  <c r="Q205"/>
  <c r="H183" i="5" l="1"/>
  <c r="O182"/>
  <c r="M205" i="3"/>
  <c r="I206" s="1"/>
  <c r="L205"/>
  <c r="M183" i="5" l="1"/>
  <c r="I183"/>
  <c r="N183" s="1"/>
  <c r="K206" i="3"/>
  <c r="Q206"/>
  <c r="U206"/>
  <c r="R206"/>
  <c r="T206"/>
  <c r="S206"/>
  <c r="J183" i="5" l="1"/>
  <c r="M206" i="3"/>
  <c r="I207" s="1"/>
  <c r="L206"/>
  <c r="O183" i="5" l="1"/>
  <c r="H184"/>
  <c r="K207" i="3"/>
  <c r="S207"/>
  <c r="R207"/>
  <c r="T207"/>
  <c r="Q207"/>
  <c r="U207"/>
  <c r="M184" i="5" l="1"/>
  <c r="J184"/>
  <c r="I184"/>
  <c r="N184" s="1"/>
  <c r="L207" i="3"/>
  <c r="M207"/>
  <c r="I208" s="1"/>
  <c r="O184" i="5" l="1"/>
  <c r="H185"/>
  <c r="U208" i="3"/>
  <c r="S208"/>
  <c r="R208"/>
  <c r="K208"/>
  <c r="T208"/>
  <c r="Q208"/>
  <c r="I185" i="5" l="1"/>
  <c r="N185" s="1"/>
  <c r="J185"/>
  <c r="M185"/>
  <c r="L208" i="3"/>
  <c r="M208"/>
  <c r="I209" s="1"/>
  <c r="H186" i="5" l="1"/>
  <c r="O185"/>
  <c r="K209" i="3"/>
  <c r="S209"/>
  <c r="R209"/>
  <c r="T209"/>
  <c r="Q209"/>
  <c r="U209"/>
  <c r="I186" i="5" l="1"/>
  <c r="N186" s="1"/>
  <c r="M186"/>
  <c r="M209" i="3"/>
  <c r="I210" s="1"/>
  <c r="L209"/>
  <c r="J186" i="5" l="1"/>
  <c r="R210" i="3"/>
  <c r="T210"/>
  <c r="Q210"/>
  <c r="K210"/>
  <c r="S210"/>
  <c r="U210"/>
  <c r="H187" i="5" l="1"/>
  <c r="O186"/>
  <c r="M210" i="3"/>
  <c r="I211" s="1"/>
  <c r="L210"/>
  <c r="M187" i="5" l="1"/>
  <c r="I187"/>
  <c r="N187" s="1"/>
  <c r="U211" i="3"/>
  <c r="Q211"/>
  <c r="K211"/>
  <c r="S211"/>
  <c r="T211"/>
  <c r="R211"/>
  <c r="J187" i="5" l="1"/>
  <c r="M211" i="3"/>
  <c r="I212" s="1"/>
  <c r="L211"/>
  <c r="O187" i="5" l="1"/>
  <c r="H188"/>
  <c r="Q212" i="3"/>
  <c r="K212"/>
  <c r="S212"/>
  <c r="R212"/>
  <c r="U212"/>
  <c r="T212"/>
  <c r="M188" i="5" l="1"/>
  <c r="J188"/>
  <c r="I188"/>
  <c r="N188" s="1"/>
  <c r="M212" i="3"/>
  <c r="I213" s="1"/>
  <c r="L212"/>
  <c r="O188" i="5" l="1"/>
  <c r="H189"/>
  <c r="Q213" i="3"/>
  <c r="K213"/>
  <c r="S213"/>
  <c r="T213"/>
  <c r="U213"/>
  <c r="R213"/>
  <c r="I189" i="5" l="1"/>
  <c r="N189" s="1"/>
  <c r="J189"/>
  <c r="M189"/>
  <c r="M213" i="3"/>
  <c r="I214" s="1"/>
  <c r="L213"/>
  <c r="H190" i="5" l="1"/>
  <c r="O189"/>
  <c r="C43" s="1"/>
  <c r="E43" s="1"/>
  <c r="C26" s="1"/>
  <c r="Q214" i="3"/>
  <c r="K214"/>
  <c r="T214"/>
  <c r="S214"/>
  <c r="R214"/>
  <c r="U214"/>
  <c r="I190" i="5" l="1"/>
  <c r="N190" s="1"/>
  <c r="M190"/>
  <c r="M214" i="3"/>
  <c r="I215" s="1"/>
  <c r="L214"/>
  <c r="J190" i="5" l="1"/>
  <c r="U215" i="3"/>
  <c r="R215"/>
  <c r="Q215"/>
  <c r="S215"/>
  <c r="T215"/>
  <c r="K215"/>
  <c r="H191" i="5" l="1"/>
  <c r="O190"/>
  <c r="L215" i="3"/>
  <c r="M215"/>
  <c r="I216" s="1"/>
  <c r="M191" i="5" l="1"/>
  <c r="I191"/>
  <c r="N191" s="1"/>
  <c r="S216" i="3"/>
  <c r="T216"/>
  <c r="R216"/>
  <c r="K216"/>
  <c r="Q216"/>
  <c r="U216"/>
  <c r="J191" i="5" l="1"/>
  <c r="L216" i="3"/>
  <c r="M216"/>
  <c r="I217" s="1"/>
  <c r="O191" i="5" l="1"/>
  <c r="H192"/>
  <c r="U217" i="3"/>
  <c r="K217"/>
  <c r="T217"/>
  <c r="S217"/>
  <c r="R217"/>
  <c r="Q217"/>
  <c r="M192" i="5" l="1"/>
  <c r="J192"/>
  <c r="I192"/>
  <c r="N192" s="1"/>
  <c r="L217" i="3"/>
  <c r="M217"/>
  <c r="I218" s="1"/>
  <c r="O192" i="5" l="1"/>
  <c r="H193"/>
  <c r="K218" i="3"/>
  <c r="S218"/>
  <c r="U218"/>
  <c r="T218"/>
  <c r="Q218"/>
  <c r="R218"/>
  <c r="I193" i="5" l="1"/>
  <c r="N193" s="1"/>
  <c r="J193"/>
  <c r="M193"/>
  <c r="M218" i="3"/>
  <c r="I219" s="1"/>
  <c r="L218"/>
  <c r="H194" i="5" l="1"/>
  <c r="O193"/>
  <c r="U219" i="3"/>
  <c r="S219"/>
  <c r="T219"/>
  <c r="K219"/>
  <c r="R219"/>
  <c r="Q219"/>
  <c r="I194" i="5" l="1"/>
  <c r="N194" s="1"/>
  <c r="M194"/>
  <c r="M219" i="3"/>
  <c r="I220" s="1"/>
  <c r="L219"/>
  <c r="J194" i="5" l="1"/>
  <c r="Q220" i="3"/>
  <c r="R220"/>
  <c r="S220"/>
  <c r="T220"/>
  <c r="K220"/>
  <c r="U220"/>
  <c r="H195" i="5" l="1"/>
  <c r="O194"/>
  <c r="M220" i="3"/>
  <c r="I221" s="1"/>
  <c r="L220"/>
  <c r="M195" i="5" l="1"/>
  <c r="I195"/>
  <c r="N195" s="1"/>
  <c r="S221" i="3"/>
  <c r="T221"/>
  <c r="Q221"/>
  <c r="U221"/>
  <c r="K221"/>
  <c r="R221"/>
  <c r="J195" i="5" l="1"/>
  <c r="L221" i="3"/>
  <c r="M221"/>
  <c r="I222" s="1"/>
  <c r="O195" i="5" l="1"/>
  <c r="H196"/>
  <c r="S222" i="3"/>
  <c r="Q222"/>
  <c r="K222"/>
  <c r="U222"/>
  <c r="R222"/>
  <c r="T222"/>
  <c r="M196" i="5" l="1"/>
  <c r="J196"/>
  <c r="I196"/>
  <c r="N196" s="1"/>
  <c r="M222" i="3"/>
  <c r="I223" s="1"/>
  <c r="L222"/>
  <c r="O196" i="5" l="1"/>
  <c r="H197"/>
  <c r="T223" i="3"/>
  <c r="K223"/>
  <c r="Q223"/>
  <c r="U223"/>
  <c r="S223"/>
  <c r="R223"/>
  <c r="I197" i="5" l="1"/>
  <c r="N197" s="1"/>
  <c r="J197"/>
  <c r="M197"/>
  <c r="L223" i="3"/>
  <c r="M223"/>
  <c r="I224" s="1"/>
  <c r="H198" i="5" l="1"/>
  <c r="O197"/>
  <c r="U224" i="3"/>
  <c r="T224"/>
  <c r="R224"/>
  <c r="S224"/>
  <c r="K224"/>
  <c r="Q224"/>
  <c r="I198" i="5" l="1"/>
  <c r="N198" s="1"/>
  <c r="M198"/>
  <c r="L224" i="3"/>
  <c r="M224"/>
  <c r="I225" s="1"/>
  <c r="J198" i="5" l="1"/>
  <c r="U225" i="3"/>
  <c r="T225"/>
  <c r="Q225"/>
  <c r="R225"/>
  <c r="K225"/>
  <c r="S225"/>
  <c r="H199" i="5" l="1"/>
  <c r="O198"/>
  <c r="M225" i="3"/>
  <c r="I226" s="1"/>
  <c r="L225"/>
  <c r="M199" i="5" l="1"/>
  <c r="I199"/>
  <c r="N199" s="1"/>
  <c r="K226" i="3"/>
  <c r="T226"/>
  <c r="R226"/>
  <c r="S226"/>
  <c r="Q226"/>
  <c r="U226"/>
  <c r="J199" i="5" l="1"/>
  <c r="L226" i="3"/>
  <c r="M226"/>
  <c r="I227" s="1"/>
  <c r="O199" i="5" l="1"/>
  <c r="H200"/>
  <c r="T227" i="3"/>
  <c r="S227"/>
  <c r="R227"/>
  <c r="K227"/>
  <c r="U227"/>
  <c r="Q227"/>
  <c r="M200" i="5" l="1"/>
  <c r="J200"/>
  <c r="I200"/>
  <c r="N200" s="1"/>
  <c r="M227" i="3"/>
  <c r="I228" s="1"/>
  <c r="L227"/>
  <c r="O200" i="5" l="1"/>
  <c r="H201"/>
  <c r="K228" i="3"/>
  <c r="R228"/>
  <c r="S228"/>
  <c r="T228"/>
  <c r="U228"/>
  <c r="Q228"/>
  <c r="I201" i="5" l="1"/>
  <c r="N201" s="1"/>
  <c r="M201"/>
  <c r="L228" i="3"/>
  <c r="M228"/>
  <c r="I229" s="1"/>
  <c r="J201" i="5" l="1"/>
  <c r="H202" s="1"/>
  <c r="O201"/>
  <c r="T229" i="3"/>
  <c r="K229"/>
  <c r="Q229"/>
  <c r="S229"/>
  <c r="R229"/>
  <c r="U229"/>
  <c r="I202" i="5" l="1"/>
  <c r="N202" s="1"/>
  <c r="M202"/>
  <c r="M229" i="3"/>
  <c r="I230" s="1"/>
  <c r="L229"/>
  <c r="J202" i="5" l="1"/>
  <c r="R230" i="3"/>
  <c r="T230"/>
  <c r="K230"/>
  <c r="U230"/>
  <c r="S230"/>
  <c r="Q230"/>
  <c r="H203" i="5" l="1"/>
  <c r="O202"/>
  <c r="M230" i="3"/>
  <c r="I231" s="1"/>
  <c r="L230"/>
  <c r="M203" i="5" l="1"/>
  <c r="I203"/>
  <c r="N203" s="1"/>
  <c r="T231" i="3"/>
  <c r="R231"/>
  <c r="Q231"/>
  <c r="S231"/>
  <c r="K231"/>
  <c r="U231"/>
  <c r="J203" i="5" l="1"/>
  <c r="L231" i="3"/>
  <c r="M231"/>
  <c r="I232" s="1"/>
  <c r="O203" i="5" l="1"/>
  <c r="H204"/>
  <c r="S232" i="3"/>
  <c r="T232"/>
  <c r="U232"/>
  <c r="Q232"/>
  <c r="K232"/>
  <c r="R232"/>
  <c r="M204" i="5" l="1"/>
  <c r="I204"/>
  <c r="N204" s="1"/>
  <c r="L232" i="3"/>
  <c r="M232"/>
  <c r="I233" s="1"/>
  <c r="J204" i="5" l="1"/>
  <c r="O204"/>
  <c r="H205"/>
  <c r="Q233" i="3"/>
  <c r="S233"/>
  <c r="R233"/>
  <c r="K233"/>
  <c r="U233"/>
  <c r="T233"/>
  <c r="I205" i="5" l="1"/>
  <c r="N205" s="1"/>
  <c r="M205"/>
  <c r="M233" i="3"/>
  <c r="I234" s="1"/>
  <c r="L233"/>
  <c r="J205" i="5" l="1"/>
  <c r="H206"/>
  <c r="O205"/>
  <c r="Q234" i="3"/>
  <c r="T234"/>
  <c r="S234"/>
  <c r="K234"/>
  <c r="R234"/>
  <c r="U234"/>
  <c r="I206" i="5" l="1"/>
  <c r="N206" s="1"/>
  <c r="M206"/>
  <c r="M234" i="3"/>
  <c r="I235" s="1"/>
  <c r="L234"/>
  <c r="J206" i="5" l="1"/>
  <c r="U235" i="3"/>
  <c r="K235"/>
  <c r="T235"/>
  <c r="S235"/>
  <c r="R235"/>
  <c r="Q235"/>
  <c r="H207" i="5" l="1"/>
  <c r="O206"/>
  <c r="M235" i="3"/>
  <c r="I236" s="1"/>
  <c r="L235"/>
  <c r="M207" i="5" l="1"/>
  <c r="I207"/>
  <c r="N207" s="1"/>
  <c r="U236" i="3"/>
  <c r="T236"/>
  <c r="R236"/>
  <c r="K236"/>
  <c r="Q236"/>
  <c r="S236"/>
  <c r="J207" i="5" l="1"/>
  <c r="M236" i="3"/>
  <c r="I237" s="1"/>
  <c r="L236"/>
  <c r="O207" i="5" l="1"/>
  <c r="H208"/>
  <c r="K237" i="3"/>
  <c r="Q237"/>
  <c r="U237"/>
  <c r="R237"/>
  <c r="T237"/>
  <c r="S237"/>
  <c r="M208" i="5" l="1"/>
  <c r="J208"/>
  <c r="I208"/>
  <c r="N208" s="1"/>
  <c r="M237" i="3"/>
  <c r="I238" s="1"/>
  <c r="L237"/>
  <c r="O208" i="5" l="1"/>
  <c r="H209"/>
  <c r="U238" i="3"/>
  <c r="K238"/>
  <c r="S238"/>
  <c r="R238"/>
  <c r="Q238"/>
  <c r="T238"/>
  <c r="I209" i="5" l="1"/>
  <c r="N209" s="1"/>
  <c r="J209"/>
  <c r="M209"/>
  <c r="M238" i="3"/>
  <c r="I239" s="1"/>
  <c r="L238"/>
  <c r="H210" i="5" l="1"/>
  <c r="O209"/>
  <c r="T239" i="3"/>
  <c r="R239"/>
  <c r="S239"/>
  <c r="K239"/>
  <c r="U239"/>
  <c r="Q239"/>
  <c r="I210" i="5" l="1"/>
  <c r="N210" s="1"/>
  <c r="M210"/>
  <c r="L239" i="3"/>
  <c r="M239"/>
  <c r="I240" s="1"/>
  <c r="J210" i="5" l="1"/>
  <c r="U240" i="3"/>
  <c r="S240"/>
  <c r="Q240"/>
  <c r="T240"/>
  <c r="K240"/>
  <c r="R240"/>
  <c r="H211" i="5" l="1"/>
  <c r="O210"/>
  <c r="L240" i="3"/>
  <c r="M240"/>
  <c r="I241" s="1"/>
  <c r="M211" i="5" l="1"/>
  <c r="I211"/>
  <c r="N211" s="1"/>
  <c r="U241" i="3"/>
  <c r="Q241"/>
  <c r="S241"/>
  <c r="K241"/>
  <c r="R241"/>
  <c r="T241"/>
  <c r="J211" i="5" l="1"/>
  <c r="M241" i="3"/>
  <c r="I242" s="1"/>
  <c r="L241"/>
  <c r="O211" i="5" l="1"/>
  <c r="H212"/>
  <c r="K242" i="3"/>
  <c r="S242"/>
  <c r="Q242"/>
  <c r="T242"/>
  <c r="U242"/>
  <c r="R242"/>
  <c r="M212" i="5" l="1"/>
  <c r="J212"/>
  <c r="I212"/>
  <c r="N212" s="1"/>
  <c r="M242" i="3"/>
  <c r="I243" s="1"/>
  <c r="L242"/>
  <c r="O212" i="5" l="1"/>
  <c r="H213"/>
  <c r="K243" i="3"/>
  <c r="Q243"/>
  <c r="U243"/>
  <c r="R243"/>
  <c r="T243"/>
  <c r="S243"/>
  <c r="I213" i="5" l="1"/>
  <c r="N213" s="1"/>
  <c r="J213"/>
  <c r="M213"/>
  <c r="L243" i="3"/>
  <c r="M243"/>
  <c r="I244" s="1"/>
  <c r="H214" i="5" l="1"/>
  <c r="O213"/>
  <c r="S244" i="3"/>
  <c r="K244"/>
  <c r="T244"/>
  <c r="R244"/>
  <c r="Q244"/>
  <c r="U244"/>
  <c r="I214" i="5" l="1"/>
  <c r="N214" s="1"/>
  <c r="M214"/>
  <c r="M244" i="3"/>
  <c r="I245" s="1"/>
  <c r="L244"/>
  <c r="J214" i="5" l="1"/>
  <c r="U245" i="3"/>
  <c r="R245"/>
  <c r="S245"/>
  <c r="K245"/>
  <c r="Q245"/>
  <c r="T245"/>
  <c r="H215" i="5" l="1"/>
  <c r="O214"/>
  <c r="M245" i="3"/>
  <c r="I246" s="1"/>
  <c r="L245"/>
  <c r="M215" i="5" l="1"/>
  <c r="I215"/>
  <c r="N215" s="1"/>
  <c r="K246" i="3"/>
  <c r="R246"/>
  <c r="Q246"/>
  <c r="U246"/>
  <c r="T246"/>
  <c r="S246"/>
  <c r="J215" i="5" l="1"/>
  <c r="M246" i="3"/>
  <c r="I247" s="1"/>
  <c r="L246"/>
  <c r="O215" i="5" l="1"/>
  <c r="H216"/>
  <c r="R247" i="3"/>
  <c r="S247"/>
  <c r="K247"/>
  <c r="T247"/>
  <c r="U247"/>
  <c r="Q247"/>
  <c r="M216" i="5" l="1"/>
  <c r="J216"/>
  <c r="I216"/>
  <c r="N216" s="1"/>
  <c r="L247" i="3"/>
  <c r="M247"/>
  <c r="I248" s="1"/>
  <c r="O216" i="5" l="1"/>
  <c r="H217"/>
  <c r="T248" i="3"/>
  <c r="R248"/>
  <c r="S248"/>
  <c r="K248"/>
  <c r="Q248"/>
  <c r="U248"/>
  <c r="I217" i="5" l="1"/>
  <c r="N217" s="1"/>
  <c r="J217"/>
  <c r="M217"/>
  <c r="L248" i="3"/>
  <c r="M248"/>
  <c r="I249" s="1"/>
  <c r="H218" i="5" l="1"/>
  <c r="O217"/>
  <c r="S249" i="3"/>
  <c r="S396" s="1"/>
  <c r="K249"/>
  <c r="R249"/>
  <c r="R396" s="1"/>
  <c r="U249"/>
  <c r="T249"/>
  <c r="Q249"/>
  <c r="I218" i="5" l="1"/>
  <c r="N218" s="1"/>
  <c r="J218"/>
  <c r="M218"/>
  <c r="M249" i="3"/>
  <c r="L249"/>
  <c r="H219" i="5" l="1"/>
  <c r="O218"/>
  <c r="M219" l="1"/>
  <c r="J219"/>
  <c r="I219"/>
  <c r="N219" s="1"/>
  <c r="O219" l="1"/>
  <c r="H220"/>
  <c r="M220" l="1"/>
  <c r="I220"/>
  <c r="N220" s="1"/>
  <c r="J220" l="1"/>
  <c r="O220" l="1"/>
  <c r="H221"/>
  <c r="I221" l="1"/>
  <c r="N221" s="1"/>
  <c r="M221"/>
  <c r="J221" l="1"/>
  <c r="H222" l="1"/>
  <c r="O221"/>
  <c r="I222" l="1"/>
  <c r="N222" s="1"/>
  <c r="J222"/>
  <c r="M222"/>
  <c r="H223" l="1"/>
  <c r="O222"/>
  <c r="M223" l="1"/>
  <c r="J223"/>
  <c r="I223"/>
  <c r="N223" s="1"/>
  <c r="O223" l="1"/>
  <c r="H224"/>
  <c r="M224" l="1"/>
  <c r="I224"/>
  <c r="N224" s="1"/>
  <c r="J224" l="1"/>
  <c r="O224" l="1"/>
  <c r="H225"/>
  <c r="I225" l="1"/>
  <c r="N225" s="1"/>
  <c r="M225"/>
  <c r="J225" l="1"/>
  <c r="H226" l="1"/>
  <c r="O225"/>
  <c r="I226" l="1"/>
  <c r="N226" s="1"/>
  <c r="J226"/>
  <c r="M226"/>
  <c r="H227" l="1"/>
  <c r="O226"/>
  <c r="M227" l="1"/>
  <c r="J227"/>
  <c r="I227"/>
  <c r="N227" s="1"/>
  <c r="O227" l="1"/>
  <c r="H228"/>
  <c r="M228" l="1"/>
  <c r="I228"/>
  <c r="N228" s="1"/>
  <c r="J228" l="1"/>
  <c r="O228" l="1"/>
  <c r="H229"/>
  <c r="I229" l="1"/>
  <c r="N229" s="1"/>
  <c r="M229"/>
  <c r="J229" l="1"/>
  <c r="H230" l="1"/>
  <c r="O229"/>
  <c r="I230" l="1"/>
  <c r="N230" s="1"/>
  <c r="J230"/>
  <c r="M230"/>
  <c r="H231" l="1"/>
  <c r="O230"/>
  <c r="M231" l="1"/>
  <c r="J231"/>
  <c r="I231"/>
  <c r="N231" s="1"/>
  <c r="O231" l="1"/>
  <c r="H232"/>
  <c r="M232" l="1"/>
  <c r="I232"/>
  <c r="N232" s="1"/>
  <c r="J232" l="1"/>
  <c r="O232" l="1"/>
  <c r="H233"/>
  <c r="I233" l="1"/>
  <c r="N233" s="1"/>
  <c r="M233"/>
  <c r="J233" l="1"/>
  <c r="H234" l="1"/>
  <c r="O233"/>
  <c r="I234" l="1"/>
  <c r="N234" s="1"/>
  <c r="J234"/>
  <c r="M234"/>
  <c r="H235" l="1"/>
  <c r="O234"/>
  <c r="M235" l="1"/>
  <c r="J235"/>
  <c r="I235"/>
  <c r="N235" s="1"/>
  <c r="O235" l="1"/>
  <c r="H236"/>
  <c r="M236" l="1"/>
  <c r="I236"/>
  <c r="N236" s="1"/>
  <c r="J236" l="1"/>
  <c r="O236" l="1"/>
  <c r="H237"/>
  <c r="I237" l="1"/>
  <c r="N237" s="1"/>
  <c r="M237"/>
  <c r="J237" l="1"/>
  <c r="H238" l="1"/>
  <c r="O237"/>
  <c r="I238" l="1"/>
  <c r="J238"/>
  <c r="H239" s="1"/>
  <c r="I239" l="1"/>
  <c r="J239" s="1"/>
  <c r="H240" s="1"/>
  <c r="I240" l="1"/>
  <c r="J240"/>
  <c r="H241" s="1"/>
  <c r="I241" l="1"/>
  <c r="J241" s="1"/>
  <c r="H242" s="1"/>
  <c r="I242" l="1"/>
  <c r="J242"/>
  <c r="H243" s="1"/>
  <c r="I243" l="1"/>
  <c r="J243" s="1"/>
  <c r="H244" s="1"/>
  <c r="I244" l="1"/>
  <c r="J244"/>
  <c r="H245" s="1"/>
  <c r="I245" l="1"/>
  <c r="J245" s="1"/>
  <c r="H246" s="1"/>
  <c r="I246" l="1"/>
  <c r="J246"/>
  <c r="H247" s="1"/>
  <c r="I247" l="1"/>
  <c r="J247" s="1"/>
  <c r="H248" s="1"/>
  <c r="I248" l="1"/>
  <c r="J248"/>
  <c r="H249" s="1"/>
  <c r="I249" l="1"/>
  <c r="J249" s="1"/>
  <c r="H250" s="1"/>
  <c r="I250" l="1"/>
  <c r="J250"/>
  <c r="H251" s="1"/>
  <c r="I251" l="1"/>
  <c r="J251" s="1"/>
  <c r="H252" s="1"/>
  <c r="I252" l="1"/>
  <c r="J252"/>
  <c r="H253" s="1"/>
  <c r="I253" l="1"/>
  <c r="J253" s="1"/>
  <c r="H254" s="1"/>
  <c r="I254" l="1"/>
  <c r="J254"/>
  <c r="H255" s="1"/>
  <c r="I255" l="1"/>
  <c r="J255" s="1"/>
  <c r="H256" s="1"/>
  <c r="I256" l="1"/>
  <c r="J256"/>
  <c r="H257" s="1"/>
  <c r="I257" l="1"/>
  <c r="J257" s="1"/>
  <c r="H258" s="1"/>
  <c r="I258" l="1"/>
  <c r="J258"/>
  <c r="H259" s="1"/>
  <c r="I259" l="1"/>
  <c r="J259" s="1"/>
  <c r="H260" s="1"/>
  <c r="I260" l="1"/>
  <c r="J260"/>
  <c r="H261" s="1"/>
  <c r="I261" l="1"/>
  <c r="J261" s="1"/>
  <c r="H262" s="1"/>
  <c r="I262" l="1"/>
  <c r="J262"/>
  <c r="H263" s="1"/>
  <c r="I263" l="1"/>
  <c r="J263" s="1"/>
  <c r="H264" s="1"/>
  <c r="I264" l="1"/>
  <c r="J264"/>
  <c r="H265" s="1"/>
  <c r="I265" l="1"/>
  <c r="J265" s="1"/>
  <c r="H266" s="1"/>
  <c r="I266" l="1"/>
  <c r="J266" s="1"/>
  <c r="H267" s="1"/>
  <c r="I267" l="1"/>
  <c r="J267" s="1"/>
  <c r="H268" s="1"/>
  <c r="I268" l="1"/>
  <c r="J268" s="1"/>
  <c r="H269" s="1"/>
  <c r="I269" l="1"/>
  <c r="J269" s="1"/>
  <c r="H270" s="1"/>
  <c r="I270" l="1"/>
  <c r="J270" s="1"/>
  <c r="H271" s="1"/>
  <c r="I271" l="1"/>
  <c r="J271" s="1"/>
  <c r="H272" s="1"/>
  <c r="I272" l="1"/>
  <c r="J272" s="1"/>
  <c r="H273" s="1"/>
  <c r="I273" l="1"/>
  <c r="J273" s="1"/>
  <c r="H274" s="1"/>
  <c r="I274" l="1"/>
  <c r="J274" s="1"/>
  <c r="H275" s="1"/>
  <c r="I275" l="1"/>
  <c r="J275" s="1"/>
  <c r="H276" s="1"/>
  <c r="I276" l="1"/>
  <c r="J276" s="1"/>
  <c r="H277" s="1"/>
  <c r="I277" l="1"/>
  <c r="J277" s="1"/>
  <c r="H278" s="1"/>
  <c r="I278" l="1"/>
  <c r="J278" s="1"/>
  <c r="H279" s="1"/>
  <c r="I279" l="1"/>
  <c r="J279" s="1"/>
  <c r="H280" s="1"/>
  <c r="I280" l="1"/>
  <c r="J280" s="1"/>
  <c r="H281" s="1"/>
  <c r="I281" l="1"/>
  <c r="J281" s="1"/>
  <c r="H282" s="1"/>
  <c r="I282" l="1"/>
  <c r="J282" s="1"/>
  <c r="H283" s="1"/>
  <c r="I283" l="1"/>
  <c r="J283" s="1"/>
  <c r="H284" s="1"/>
  <c r="I284" l="1"/>
  <c r="J284" s="1"/>
  <c r="H285" s="1"/>
  <c r="I285" l="1"/>
  <c r="J285" s="1"/>
  <c r="H286" s="1"/>
  <c r="I286" l="1"/>
  <c r="J286" s="1"/>
  <c r="H287" s="1"/>
  <c r="I287" l="1"/>
  <c r="J287" s="1"/>
  <c r="H288" s="1"/>
  <c r="I288" l="1"/>
  <c r="J288" s="1"/>
  <c r="H289" s="1"/>
  <c r="I289" l="1"/>
  <c r="J289" s="1"/>
  <c r="H290" s="1"/>
  <c r="I290" l="1"/>
  <c r="J290" s="1"/>
  <c r="H291" s="1"/>
  <c r="I291" l="1"/>
  <c r="J291" s="1"/>
  <c r="H292" s="1"/>
  <c r="I292" l="1"/>
  <c r="J292" s="1"/>
  <c r="H293" s="1"/>
  <c r="I293" l="1"/>
  <c r="J293" s="1"/>
  <c r="H294" s="1"/>
  <c r="I294" l="1"/>
  <c r="J294" s="1"/>
  <c r="H295" s="1"/>
  <c r="I295" l="1"/>
  <c r="J295" s="1"/>
  <c r="H296" s="1"/>
  <c r="I296" l="1"/>
  <c r="J296" s="1"/>
  <c r="H297" s="1"/>
  <c r="I297" l="1"/>
  <c r="J297" s="1"/>
  <c r="H298" s="1"/>
  <c r="I298" l="1"/>
  <c r="J298" s="1"/>
  <c r="H299" s="1"/>
  <c r="I299" l="1"/>
  <c r="J299" s="1"/>
  <c r="H300" s="1"/>
  <c r="I300" l="1"/>
  <c r="J300" s="1"/>
  <c r="H301" s="1"/>
  <c r="I301" l="1"/>
  <c r="J301" s="1"/>
  <c r="H302" s="1"/>
  <c r="I302" l="1"/>
  <c r="J302" s="1"/>
  <c r="H303" s="1"/>
  <c r="I303" l="1"/>
  <c r="J303" s="1"/>
  <c r="H304" s="1"/>
  <c r="I304" l="1"/>
  <c r="J304" s="1"/>
  <c r="H305" s="1"/>
  <c r="I305" l="1"/>
  <c r="J305" s="1"/>
  <c r="H306" s="1"/>
  <c r="I306" l="1"/>
  <c r="J306" s="1"/>
  <c r="H307" s="1"/>
  <c r="I307" l="1"/>
  <c r="J307" s="1"/>
  <c r="H308" s="1"/>
  <c r="I308" l="1"/>
  <c r="J308" s="1"/>
  <c r="H309" s="1"/>
  <c r="I309" l="1"/>
  <c r="J309" s="1"/>
  <c r="H310" s="1"/>
  <c r="I310" l="1"/>
  <c r="J310" s="1"/>
  <c r="H311" s="1"/>
  <c r="I311" l="1"/>
  <c r="J311" s="1"/>
  <c r="H312" s="1"/>
  <c r="I312" l="1"/>
  <c r="J312" s="1"/>
  <c r="H313" s="1"/>
  <c r="I313" l="1"/>
  <c r="J313" s="1"/>
  <c r="H314" s="1"/>
  <c r="I314" l="1"/>
  <c r="J314" s="1"/>
  <c r="H315" s="1"/>
  <c r="I315" l="1"/>
  <c r="J315" s="1"/>
  <c r="H316" s="1"/>
  <c r="I316" l="1"/>
  <c r="J316" s="1"/>
  <c r="H317" s="1"/>
  <c r="I317" l="1"/>
  <c r="J317" s="1"/>
  <c r="H318" s="1"/>
  <c r="I318" l="1"/>
  <c r="J318" s="1"/>
  <c r="H319" s="1"/>
  <c r="I319" l="1"/>
  <c r="J319" s="1"/>
  <c r="H320" s="1"/>
  <c r="I320" l="1"/>
  <c r="J320" s="1"/>
  <c r="H321" s="1"/>
  <c r="I321" l="1"/>
  <c r="J321" s="1"/>
  <c r="H322" s="1"/>
  <c r="I322" l="1"/>
  <c r="J322" s="1"/>
  <c r="H323" s="1"/>
  <c r="I323" l="1"/>
  <c r="J323" s="1"/>
  <c r="H324" s="1"/>
  <c r="I324" l="1"/>
  <c r="J324" s="1"/>
  <c r="H325" s="1"/>
  <c r="I325" l="1"/>
  <c r="J325" s="1"/>
  <c r="H326" s="1"/>
  <c r="I326" l="1"/>
  <c r="J326" s="1"/>
  <c r="H327" s="1"/>
  <c r="I327" l="1"/>
  <c r="J327" s="1"/>
  <c r="H328" s="1"/>
  <c r="I328" l="1"/>
  <c r="J328" s="1"/>
  <c r="H329" s="1"/>
  <c r="I329" l="1"/>
  <c r="J329" s="1"/>
  <c r="H330" s="1"/>
  <c r="I330" l="1"/>
  <c r="J330" s="1"/>
  <c r="H331" s="1"/>
  <c r="I331" l="1"/>
  <c r="J331" s="1"/>
  <c r="H332" s="1"/>
  <c r="I332" l="1"/>
  <c r="J332" s="1"/>
  <c r="H333" s="1"/>
  <c r="I333" l="1"/>
  <c r="J333" s="1"/>
  <c r="H334" s="1"/>
  <c r="I334" l="1"/>
  <c r="J334" s="1"/>
  <c r="H335" s="1"/>
  <c r="I335" l="1"/>
  <c r="J335" s="1"/>
  <c r="H336" s="1"/>
  <c r="I336" l="1"/>
  <c r="J336" s="1"/>
  <c r="H337" s="1"/>
  <c r="I337" l="1"/>
  <c r="J337" s="1"/>
  <c r="H338" s="1"/>
  <c r="I338" l="1"/>
  <c r="J338" s="1"/>
  <c r="H339" s="1"/>
  <c r="I339" l="1"/>
  <c r="J339" s="1"/>
  <c r="H340" s="1"/>
  <c r="I340" l="1"/>
  <c r="J340" s="1"/>
  <c r="H341" s="1"/>
  <c r="I341" l="1"/>
  <c r="J341" s="1"/>
  <c r="H342" s="1"/>
  <c r="I342" l="1"/>
  <c r="J342" s="1"/>
  <c r="H343" s="1"/>
  <c r="I343" l="1"/>
  <c r="J343" s="1"/>
  <c r="H344" s="1"/>
  <c r="I344" l="1"/>
  <c r="J344" s="1"/>
  <c r="H345" s="1"/>
  <c r="I345" l="1"/>
  <c r="J345" s="1"/>
  <c r="H346" s="1"/>
  <c r="I346" l="1"/>
  <c r="J346" s="1"/>
  <c r="H347" s="1"/>
  <c r="I347" l="1"/>
  <c r="J347" s="1"/>
  <c r="H348" s="1"/>
  <c r="I348" l="1"/>
  <c r="J348"/>
  <c r="H349" s="1"/>
  <c r="I349" l="1"/>
  <c r="J349" s="1"/>
  <c r="H350" s="1"/>
  <c r="I350" l="1"/>
  <c r="J350"/>
  <c r="H351" s="1"/>
  <c r="I351" l="1"/>
  <c r="J351" s="1"/>
  <c r="H352" s="1"/>
  <c r="I352" l="1"/>
  <c r="J352"/>
  <c r="H353" s="1"/>
  <c r="I353" l="1"/>
  <c r="J353" s="1"/>
  <c r="H354" s="1"/>
  <c r="I354" l="1"/>
  <c r="J354"/>
  <c r="H355" s="1"/>
  <c r="I355" l="1"/>
  <c r="J355" s="1"/>
  <c r="H356" s="1"/>
  <c r="I356" l="1"/>
  <c r="J356"/>
  <c r="H357" s="1"/>
  <c r="I357" l="1"/>
  <c r="J357" s="1"/>
  <c r="H358" s="1"/>
  <c r="I358" l="1"/>
  <c r="J358"/>
  <c r="H359" s="1"/>
  <c r="I359" l="1"/>
  <c r="J359" s="1"/>
  <c r="H360" s="1"/>
  <c r="I360" l="1"/>
  <c r="J360"/>
  <c r="H361" s="1"/>
  <c r="I361" l="1"/>
  <c r="J361" s="1"/>
  <c r="H362" s="1"/>
  <c r="I362" l="1"/>
  <c r="J362"/>
  <c r="H363" s="1"/>
  <c r="I363" l="1"/>
  <c r="J363" s="1"/>
  <c r="H364" s="1"/>
  <c r="I364" l="1"/>
  <c r="J364"/>
  <c r="H365" s="1"/>
  <c r="I365" l="1"/>
  <c r="J365" s="1"/>
  <c r="H366" s="1"/>
  <c r="I366" l="1"/>
  <c r="J366" s="1"/>
  <c r="H367" s="1"/>
  <c r="I367" l="1"/>
  <c r="J367" s="1"/>
  <c r="H368" s="1"/>
  <c r="I368" l="1"/>
  <c r="J368" s="1"/>
  <c r="H369" s="1"/>
  <c r="I369" l="1"/>
  <c r="J369" s="1"/>
  <c r="H370" s="1"/>
  <c r="I370" l="1"/>
  <c r="J370" s="1"/>
  <c r="H371" s="1"/>
  <c r="I371" l="1"/>
  <c r="J371" s="1"/>
  <c r="H372" s="1"/>
  <c r="I372" l="1"/>
  <c r="J372" s="1"/>
  <c r="H373" s="1"/>
  <c r="I373" l="1"/>
  <c r="J373" s="1"/>
  <c r="H374" s="1"/>
  <c r="I374" l="1"/>
  <c r="J374" s="1"/>
  <c r="H375" s="1"/>
  <c r="I375" l="1"/>
  <c r="J375" s="1"/>
  <c r="H376" s="1"/>
  <c r="I376" l="1"/>
  <c r="J376" s="1"/>
  <c r="H377" s="1"/>
  <c r="I377" l="1"/>
  <c r="J377" s="1"/>
  <c r="H378" s="1"/>
  <c r="I378" l="1"/>
  <c r="J378" s="1"/>
  <c r="H379" s="1"/>
  <c r="I379" l="1"/>
  <c r="J379" s="1"/>
  <c r="H380" s="1"/>
  <c r="I380" l="1"/>
  <c r="J380" s="1"/>
  <c r="H381" s="1"/>
  <c r="I381" l="1"/>
  <c r="J381" s="1"/>
  <c r="H382" s="1"/>
  <c r="I382" l="1"/>
  <c r="J382" s="1"/>
  <c r="H383" s="1"/>
  <c r="I383" l="1"/>
  <c r="J383" s="1"/>
  <c r="H384" s="1"/>
  <c r="I384" l="1"/>
  <c r="J384" s="1"/>
  <c r="H385" s="1"/>
  <c r="I385" l="1"/>
  <c r="J385" s="1"/>
  <c r="H386" s="1"/>
  <c r="I386" l="1"/>
  <c r="J386" s="1"/>
  <c r="H387" s="1"/>
  <c r="I387" l="1"/>
  <c r="J387" s="1"/>
  <c r="H388" s="1"/>
  <c r="I388" l="1"/>
  <c r="J388" s="1"/>
  <c r="H389" s="1"/>
  <c r="I389" l="1"/>
  <c r="J389" s="1"/>
  <c r="H390" s="1"/>
  <c r="I390" l="1"/>
  <c r="J390" s="1"/>
  <c r="H391" s="1"/>
  <c r="I391" l="1"/>
  <c r="J391" s="1"/>
  <c r="H392" s="1"/>
  <c r="I392" l="1"/>
  <c r="J392" s="1"/>
  <c r="H393" s="1"/>
  <c r="I393" l="1"/>
  <c r="J393" s="1"/>
  <c r="H394" s="1"/>
  <c r="I394" l="1"/>
  <c r="J394" s="1"/>
  <c r="H395" s="1"/>
  <c r="I395" l="1"/>
  <c r="J395" s="1"/>
  <c r="H396" s="1"/>
  <c r="I396" l="1"/>
  <c r="J396" s="1"/>
  <c r="H397" s="1"/>
  <c r="I397" l="1"/>
  <c r="J397" s="1"/>
  <c r="H398" s="1"/>
  <c r="I398" l="1"/>
  <c r="J398" s="1"/>
  <c r="H399" s="1"/>
  <c r="I399" l="1"/>
  <c r="J399" s="1"/>
  <c r="H400" s="1"/>
  <c r="I400" l="1"/>
  <c r="J400" s="1"/>
  <c r="H401" s="1"/>
  <c r="I401" l="1"/>
  <c r="J401" s="1"/>
  <c r="H402" s="1"/>
  <c r="I402" l="1"/>
  <c r="J402" s="1"/>
  <c r="H403" s="1"/>
  <c r="I403" l="1"/>
  <c r="J403" s="1"/>
  <c r="H404" s="1"/>
  <c r="I404" l="1"/>
  <c r="J404" s="1"/>
  <c r="H405" s="1"/>
  <c r="I405" l="1"/>
  <c r="J405" s="1"/>
  <c r="H406" s="1"/>
  <c r="I406" l="1"/>
  <c r="J406" s="1"/>
  <c r="H407" s="1"/>
  <c r="I407" l="1"/>
  <c r="J407" s="1"/>
  <c r="H408" s="1"/>
  <c r="I408" l="1"/>
  <c r="J408" s="1"/>
  <c r="H409" s="1"/>
  <c r="I409" l="1"/>
  <c r="J409" s="1"/>
  <c r="H410" s="1"/>
  <c r="I410" l="1"/>
  <c r="J410" s="1"/>
  <c r="H411" s="1"/>
  <c r="I411" l="1"/>
  <c r="J411" s="1"/>
  <c r="H412" s="1"/>
  <c r="I412" l="1"/>
  <c r="J412" s="1"/>
  <c r="H413" s="1"/>
  <c r="I413" l="1"/>
  <c r="J413" s="1"/>
  <c r="H414" s="1"/>
  <c r="I414" l="1"/>
  <c r="J414" s="1"/>
  <c r="H415" s="1"/>
  <c r="I415" l="1"/>
  <c r="J415" s="1"/>
  <c r="H416" s="1"/>
  <c r="I416" l="1"/>
  <c r="J416" s="1"/>
  <c r="H417" s="1"/>
  <c r="I417" l="1"/>
  <c r="J417" s="1"/>
  <c r="H418" s="1"/>
  <c r="I418" l="1"/>
  <c r="J418" s="1"/>
  <c r="H419" s="1"/>
  <c r="I419" l="1"/>
  <c r="J419" s="1"/>
  <c r="H420" s="1"/>
  <c r="I420" l="1"/>
  <c r="J420"/>
  <c r="H421" s="1"/>
  <c r="I421" l="1"/>
  <c r="J421" s="1"/>
  <c r="H422" s="1"/>
  <c r="I422" l="1"/>
  <c r="J422" s="1"/>
  <c r="H423" s="1"/>
  <c r="I423" l="1"/>
  <c r="J423" s="1"/>
  <c r="H424" s="1"/>
  <c r="I424" l="1"/>
  <c r="J424" s="1"/>
  <c r="H425" s="1"/>
  <c r="I425" l="1"/>
  <c r="J425" s="1"/>
  <c r="H426" s="1"/>
  <c r="I426" l="1"/>
  <c r="J426" s="1"/>
  <c r="H427" s="1"/>
  <c r="I427" l="1"/>
  <c r="J427" s="1"/>
  <c r="H428" s="1"/>
  <c r="I428" l="1"/>
  <c r="J428" s="1"/>
  <c r="H429" s="1"/>
  <c r="I429" l="1"/>
  <c r="J429" s="1"/>
  <c r="H430" s="1"/>
  <c r="I430" l="1"/>
  <c r="J430" s="1"/>
  <c r="H431" s="1"/>
  <c r="I431" l="1"/>
  <c r="J431" s="1"/>
  <c r="H432" s="1"/>
  <c r="I432" l="1"/>
  <c r="J432"/>
  <c r="H433" s="1"/>
  <c r="I433" l="1"/>
  <c r="J433" s="1"/>
  <c r="H434" s="1"/>
  <c r="I434" l="1"/>
  <c r="J434"/>
  <c r="H435" s="1"/>
  <c r="I435" l="1"/>
  <c r="J435" s="1"/>
  <c r="H436" s="1"/>
  <c r="I436" l="1"/>
  <c r="J436" s="1"/>
  <c r="H437" s="1"/>
  <c r="I437" l="1"/>
  <c r="J437" s="1"/>
  <c r="H438" s="1"/>
  <c r="I438" l="1"/>
  <c r="J438" s="1"/>
  <c r="H439" s="1"/>
  <c r="I439" l="1"/>
  <c r="J439" s="1"/>
  <c r="H440" s="1"/>
  <c r="I440" l="1"/>
  <c r="J440" s="1"/>
  <c r="H441" s="1"/>
  <c r="I441" l="1"/>
  <c r="J441" s="1"/>
  <c r="H442" s="1"/>
  <c r="I442" l="1"/>
  <c r="J442" s="1"/>
  <c r="H443" s="1"/>
  <c r="I443" l="1"/>
  <c r="J443" s="1"/>
  <c r="H444" s="1"/>
  <c r="I444" l="1"/>
  <c r="J444" s="1"/>
  <c r="H445" s="1"/>
  <c r="I445" l="1"/>
  <c r="J445" s="1"/>
  <c r="H446" s="1"/>
  <c r="I446" l="1"/>
  <c r="J446" s="1"/>
  <c r="H447" s="1"/>
  <c r="I447" l="1"/>
  <c r="J447" s="1"/>
  <c r="H448" s="1"/>
  <c r="I448" l="1"/>
  <c r="J448"/>
  <c r="H449" s="1"/>
  <c r="I449" l="1"/>
  <c r="J449" s="1"/>
  <c r="H450" s="1"/>
  <c r="I450" l="1"/>
  <c r="J450"/>
  <c r="H451" s="1"/>
  <c r="I451" l="1"/>
  <c r="J451" s="1"/>
  <c r="H452" s="1"/>
  <c r="I452" l="1"/>
  <c r="J452" s="1"/>
  <c r="H453" s="1"/>
  <c r="I453" l="1"/>
  <c r="J453" s="1"/>
  <c r="H454" s="1"/>
  <c r="I454" l="1"/>
  <c r="J454" s="1"/>
  <c r="H455" s="1"/>
  <c r="I455" l="1"/>
  <c r="J455" s="1"/>
  <c r="H456" s="1"/>
  <c r="I456" l="1"/>
  <c r="J456" s="1"/>
  <c r="H457" s="1"/>
  <c r="I457" l="1"/>
  <c r="J457" s="1"/>
  <c r="H458" s="1"/>
  <c r="I458" l="1"/>
  <c r="J458" s="1"/>
  <c r="H459" s="1"/>
  <c r="I459" l="1"/>
  <c r="J459" s="1"/>
  <c r="H460" s="1"/>
  <c r="I460" l="1"/>
  <c r="J460" s="1"/>
  <c r="H461" s="1"/>
  <c r="I461" l="1"/>
  <c r="J461" s="1"/>
  <c r="H462" s="1"/>
  <c r="I462" l="1"/>
  <c r="J462" s="1"/>
  <c r="H463" s="1"/>
  <c r="I463" l="1"/>
  <c r="J463" s="1"/>
  <c r="H464" s="1"/>
  <c r="I464" l="1"/>
  <c r="J464" s="1"/>
  <c r="H465" s="1"/>
  <c r="I465" l="1"/>
  <c r="J465" s="1"/>
  <c r="H466" s="1"/>
  <c r="I466" l="1"/>
  <c r="J466" s="1"/>
  <c r="H467" s="1"/>
  <c r="I467" l="1"/>
  <c r="J467" s="1"/>
  <c r="H468" s="1"/>
  <c r="I468" l="1"/>
  <c r="J468" s="1"/>
  <c r="H469" s="1"/>
  <c r="I469" l="1"/>
  <c r="J469" s="1"/>
  <c r="H470" s="1"/>
  <c r="I470" l="1"/>
  <c r="J470" s="1"/>
  <c r="H471" s="1"/>
  <c r="I471" l="1"/>
  <c r="J471" s="1"/>
  <c r="H472" s="1"/>
  <c r="I472" l="1"/>
  <c r="J472" s="1"/>
  <c r="H473" s="1"/>
  <c r="I473" l="1"/>
  <c r="J473" s="1"/>
  <c r="H474" s="1"/>
  <c r="I474" l="1"/>
  <c r="J474" s="1"/>
  <c r="H475" s="1"/>
  <c r="I475" l="1"/>
  <c r="J475" s="1"/>
  <c r="H476" s="1"/>
  <c r="I476" l="1"/>
  <c r="J476" s="1"/>
  <c r="H477" s="1"/>
  <c r="I477" l="1"/>
  <c r="J477" s="1"/>
  <c r="H478" s="1"/>
  <c r="I478" l="1"/>
  <c r="J478" s="1"/>
  <c r="H479" s="1"/>
  <c r="I479" l="1"/>
  <c r="J479" s="1"/>
  <c r="H480" s="1"/>
  <c r="I480" l="1"/>
  <c r="J480" s="1"/>
  <c r="H481" s="1"/>
  <c r="I481" l="1"/>
  <c r="J481" s="1"/>
  <c r="H482" s="1"/>
  <c r="I482" l="1"/>
  <c r="J482" s="1"/>
  <c r="H483" s="1"/>
  <c r="I483" l="1"/>
  <c r="J483" s="1"/>
  <c r="H484" s="1"/>
  <c r="I484" l="1"/>
  <c r="J484" s="1"/>
  <c r="H485" s="1"/>
  <c r="I485" l="1"/>
  <c r="J485"/>
  <c r="H486" s="1"/>
  <c r="I486" l="1"/>
  <c r="J486" s="1"/>
  <c r="H487" s="1"/>
  <c r="I487" l="1"/>
  <c r="J487"/>
  <c r="H488" s="1"/>
  <c r="I488" l="1"/>
  <c r="J488" s="1"/>
  <c r="H489" s="1"/>
  <c r="I489" l="1"/>
  <c r="J489"/>
  <c r="H490" s="1"/>
  <c r="I490" l="1"/>
  <c r="J490" s="1"/>
  <c r="H491" s="1"/>
  <c r="I491" l="1"/>
  <c r="J491"/>
  <c r="H492" s="1"/>
  <c r="I492" l="1"/>
  <c r="J492" s="1"/>
  <c r="H493" s="1"/>
  <c r="I493" l="1"/>
  <c r="J493"/>
  <c r="H494" s="1"/>
  <c r="I494" l="1"/>
  <c r="J494" s="1"/>
  <c r="H495" s="1"/>
  <c r="I495" l="1"/>
  <c r="J495"/>
  <c r="H496" s="1"/>
  <c r="I496" l="1"/>
  <c r="J496" s="1"/>
  <c r="H497" s="1"/>
  <c r="I497" l="1"/>
  <c r="J497"/>
  <c r="H498" s="1"/>
  <c r="I498" l="1"/>
  <c r="J498" s="1"/>
  <c r="H499" s="1"/>
  <c r="I499" l="1"/>
  <c r="J499"/>
  <c r="H500" s="1"/>
  <c r="I500" l="1"/>
  <c r="J500" s="1"/>
  <c r="H501" s="1"/>
  <c r="I501" l="1"/>
  <c r="J501"/>
  <c r="H502" s="1"/>
  <c r="I502" l="1"/>
  <c r="J502" s="1"/>
  <c r="H503" s="1"/>
  <c r="I503" l="1"/>
  <c r="J503"/>
  <c r="H504" s="1"/>
  <c r="I504" l="1"/>
  <c r="J504" s="1"/>
  <c r="H505" s="1"/>
  <c r="I505" l="1"/>
  <c r="J505"/>
  <c r="H506" s="1"/>
  <c r="I506" l="1"/>
  <c r="J506" s="1"/>
  <c r="H507" s="1"/>
  <c r="I507" l="1"/>
  <c r="J507" s="1"/>
  <c r="H508" s="1"/>
  <c r="I508" l="1"/>
  <c r="J508" s="1"/>
  <c r="H509" s="1"/>
  <c r="I509" l="1"/>
  <c r="J509"/>
  <c r="H510" s="1"/>
  <c r="I510" l="1"/>
  <c r="J510" s="1"/>
  <c r="H511" s="1"/>
  <c r="I511" l="1"/>
  <c r="J511"/>
  <c r="H512" s="1"/>
  <c r="I512" l="1"/>
  <c r="J512" s="1"/>
  <c r="H513" s="1"/>
  <c r="I513" l="1"/>
  <c r="J513"/>
  <c r="H514" s="1"/>
  <c r="I514" l="1"/>
  <c r="J514" s="1"/>
  <c r="H515" s="1"/>
  <c r="I515" l="1"/>
  <c r="J515"/>
  <c r="H516" s="1"/>
  <c r="I516" l="1"/>
  <c r="J516" s="1"/>
  <c r="H517" s="1"/>
  <c r="I517" l="1"/>
  <c r="J517"/>
  <c r="H518" s="1"/>
  <c r="I518" l="1"/>
  <c r="J518" s="1"/>
  <c r="H519" s="1"/>
  <c r="I519" l="1"/>
  <c r="J519"/>
  <c r="H520" s="1"/>
  <c r="I520" l="1"/>
  <c r="J520" s="1"/>
  <c r="H521" s="1"/>
  <c r="I521" l="1"/>
  <c r="J521"/>
  <c r="H522" s="1"/>
  <c r="I522" l="1"/>
  <c r="J522" s="1"/>
  <c r="H523" s="1"/>
  <c r="I523" l="1"/>
  <c r="J523"/>
  <c r="H524" s="1"/>
  <c r="I524" l="1"/>
  <c r="J524" s="1"/>
  <c r="H525" s="1"/>
  <c r="I525" l="1"/>
  <c r="J525"/>
  <c r="H526" s="1"/>
  <c r="I526" l="1"/>
  <c r="J526" s="1"/>
  <c r="H527" s="1"/>
  <c r="I527" l="1"/>
  <c r="J527"/>
  <c r="H528" s="1"/>
  <c r="I528" l="1"/>
  <c r="J528" s="1"/>
  <c r="H529" s="1"/>
  <c r="I529" l="1"/>
  <c r="J529"/>
  <c r="H530" s="1"/>
  <c r="I530" l="1"/>
  <c r="J530" s="1"/>
  <c r="H531" s="1"/>
  <c r="I531" l="1"/>
  <c r="J531"/>
  <c r="H532" s="1"/>
  <c r="I532" l="1"/>
  <c r="J532" s="1"/>
  <c r="H533" s="1"/>
  <c r="I533" l="1"/>
  <c r="J533"/>
  <c r="H534" s="1"/>
  <c r="I534" l="1"/>
  <c r="J534" s="1"/>
  <c r="H535" s="1"/>
  <c r="I535" l="1"/>
  <c r="J535"/>
  <c r="H536" s="1"/>
  <c r="I536" l="1"/>
  <c r="J536" s="1"/>
  <c r="H537" s="1"/>
  <c r="I537" l="1"/>
  <c r="J537"/>
  <c r="H538" s="1"/>
  <c r="I538" l="1"/>
  <c r="J538" s="1"/>
  <c r="H539" s="1"/>
  <c r="I539" l="1"/>
  <c r="J539"/>
  <c r="H540" s="1"/>
  <c r="I540" l="1"/>
  <c r="J540" s="1"/>
  <c r="H541" s="1"/>
  <c r="I541" l="1"/>
  <c r="J541"/>
  <c r="H542" s="1"/>
  <c r="I542" l="1"/>
  <c r="J542" s="1"/>
  <c r="H543" s="1"/>
  <c r="I543" l="1"/>
  <c r="J543"/>
  <c r="H544" s="1"/>
  <c r="I544" l="1"/>
  <c r="J544" s="1"/>
  <c r="H545" s="1"/>
  <c r="I545" l="1"/>
  <c r="J545" s="1"/>
  <c r="H546" s="1"/>
  <c r="I546" l="1"/>
  <c r="J546" s="1"/>
  <c r="H547" s="1"/>
  <c r="I547" l="1"/>
  <c r="J547"/>
  <c r="H548" s="1"/>
  <c r="I548" l="1"/>
  <c r="J548"/>
  <c r="H549" s="1"/>
  <c r="I549" l="1"/>
  <c r="J549"/>
  <c r="H550" s="1"/>
  <c r="I550" l="1"/>
  <c r="J550" s="1"/>
  <c r="H551" s="1"/>
  <c r="I551" l="1"/>
  <c r="J551"/>
  <c r="H552" s="1"/>
  <c r="I552" l="1"/>
  <c r="J552" s="1"/>
  <c r="H553" s="1"/>
  <c r="I553" l="1"/>
  <c r="J553" s="1"/>
  <c r="H554" s="1"/>
  <c r="I554" l="1"/>
  <c r="J554" s="1"/>
  <c r="H555" s="1"/>
  <c r="I555" l="1"/>
  <c r="J555"/>
  <c r="H556" s="1"/>
  <c r="I556" l="1"/>
  <c r="J556" s="1"/>
  <c r="H557" s="1"/>
  <c r="I557" l="1"/>
  <c r="J557" s="1"/>
  <c r="H558" s="1"/>
  <c r="I558" l="1"/>
  <c r="J558" s="1"/>
  <c r="H559" s="1"/>
  <c r="I559" l="1"/>
  <c r="J559"/>
  <c r="H560" s="1"/>
  <c r="I560" l="1"/>
  <c r="J560" s="1"/>
  <c r="H561" s="1"/>
  <c r="I561" l="1"/>
  <c r="J561" s="1"/>
  <c r="H562" s="1"/>
  <c r="I562" l="1"/>
  <c r="J562" s="1"/>
  <c r="H563" s="1"/>
  <c r="I563" l="1"/>
  <c r="J563" s="1"/>
  <c r="H564" s="1"/>
  <c r="I564" l="1"/>
  <c r="J564" s="1"/>
  <c r="H565" s="1"/>
  <c r="I565" l="1"/>
  <c r="J565" s="1"/>
  <c r="H566" s="1"/>
  <c r="I566" l="1"/>
  <c r="J566" s="1"/>
  <c r="H567" s="1"/>
  <c r="I567" l="1"/>
  <c r="J567"/>
  <c r="H568" s="1"/>
  <c r="I568" l="1"/>
  <c r="J568" s="1"/>
  <c r="H569" s="1"/>
  <c r="I569" l="1"/>
  <c r="J569" s="1"/>
  <c r="H570" s="1"/>
  <c r="I570" l="1"/>
  <c r="J570" s="1"/>
  <c r="H571" s="1"/>
  <c r="I571" l="1"/>
  <c r="J571"/>
  <c r="H572" s="1"/>
  <c r="I572" l="1"/>
  <c r="J572"/>
  <c r="H573" s="1"/>
  <c r="I573" l="1"/>
  <c r="J573"/>
</calcChain>
</file>

<file path=xl/sharedStrings.xml><?xml version="1.0" encoding="utf-8"?>
<sst xmlns="http://schemas.openxmlformats.org/spreadsheetml/2006/main" count="245" uniqueCount="74">
  <si>
    <t>Tasa de interés anual</t>
  </si>
  <si>
    <t>CAT</t>
  </si>
  <si>
    <t>Pago mensual*</t>
  </si>
  <si>
    <t>Saldo Insoluto</t>
  </si>
  <si>
    <t>Pago Mínimo</t>
  </si>
  <si>
    <t>Intereses del Mes</t>
  </si>
  <si>
    <t>Pago a Capital</t>
  </si>
  <si>
    <t>Año 1</t>
  </si>
  <si>
    <t>Año 2</t>
  </si>
  <si>
    <t>Año 3</t>
  </si>
  <si>
    <t>Año 4</t>
  </si>
  <si>
    <t>Año 5</t>
  </si>
  <si>
    <t>Año 6</t>
  </si>
  <si>
    <t>Año 7</t>
  </si>
  <si>
    <t>Año 8</t>
  </si>
  <si>
    <t>Año 9</t>
  </si>
  <si>
    <t>Año 10</t>
  </si>
  <si>
    <t>*El pago mensual no considera nuevos consumos y nunca será menor a $200</t>
  </si>
  <si>
    <t xml:space="preserve">SALDO FINAL </t>
  </si>
  <si>
    <t>TOTAL INTERESES PAGADOS</t>
  </si>
  <si>
    <t>INSTRUCCIONES:</t>
  </si>
  <si>
    <t xml:space="preserve">Ingrese la información en las casillas marcadas en amarillo </t>
  </si>
  <si>
    <t>*El pago mensual es igual al 10% del Saldo Inicial, no considera nuevos consumos y nunca será menor a $200</t>
  </si>
  <si>
    <t xml:space="preserve">Saldo Inicial </t>
  </si>
  <si>
    <t>Intereses Pagados</t>
  </si>
  <si>
    <t xml:space="preserve">Suma de Pagos </t>
  </si>
  <si>
    <t>Plazo para saldar deuda</t>
  </si>
  <si>
    <t>meses</t>
  </si>
  <si>
    <t>Pago Fijo</t>
  </si>
  <si>
    <t>Interes Mensual</t>
  </si>
  <si>
    <t>Iva Intereses</t>
  </si>
  <si>
    <t>Pago Capital</t>
  </si>
  <si>
    <t>Credito dispuesto</t>
  </si>
  <si>
    <t>Pago mensual**</t>
  </si>
  <si>
    <t>**El pago mensual no considera nuevos consumos y nunca será menor a $200</t>
  </si>
  <si>
    <t>Año 15</t>
  </si>
  <si>
    <t>Año 20</t>
  </si>
  <si>
    <t>RESUMEN</t>
  </si>
  <si>
    <t>TABLA DE AMORTIZACIÓN AL 5%</t>
  </si>
  <si>
    <t>TABLA DE AMORTIZACIÓN AL 10%</t>
  </si>
  <si>
    <t>TABLA DE AMORTIZACIÓN A 1 AÑO</t>
  </si>
  <si>
    <t xml:space="preserve">AMORTIZACIÓN DE CRÉDITO </t>
  </si>
  <si>
    <t xml:space="preserve">Edad Actual </t>
  </si>
  <si>
    <t xml:space="preserve">Ahorro mensual </t>
  </si>
  <si>
    <t>Tasa de Referencia</t>
  </si>
  <si>
    <t>Cetes a 28 días</t>
  </si>
  <si>
    <t>Edad de Retiro</t>
  </si>
  <si>
    <t>Plazo en años</t>
  </si>
  <si>
    <t>Plazo en meses</t>
  </si>
  <si>
    <t xml:space="preserve">Capital inicial </t>
  </si>
  <si>
    <t xml:space="preserve">Intereses generados </t>
  </si>
  <si>
    <t>Saldo Final</t>
  </si>
  <si>
    <t xml:space="preserve">Año 10 </t>
  </si>
  <si>
    <t>Año 25</t>
  </si>
  <si>
    <t>Año 30</t>
  </si>
  <si>
    <t>Año 35</t>
  </si>
  <si>
    <t>Año 40</t>
  </si>
  <si>
    <t xml:space="preserve">Saldo para Retiro </t>
  </si>
  <si>
    <t>Ingreso neto mensual</t>
  </si>
  <si>
    <t>AHORRO PARA EL RETIRO</t>
  </si>
  <si>
    <t>Porcentaje para ahorro *</t>
  </si>
  <si>
    <t>*El plazo no será mayor a 20 años (240 meses )</t>
  </si>
  <si>
    <t>Años para retirarse</t>
  </si>
  <si>
    <t>TARJETA DE CREDITO SIMULADOR DE PAGO FIJO AL 10% DEL SALDO INICIAL CONSTANTE</t>
  </si>
  <si>
    <t xml:space="preserve">TARJETA DE CREDITO: REESTRUCTURAR EL SALDO CON CREDITO A PAGOS FIJOS </t>
  </si>
  <si>
    <t>TARJETA DE CREDITO SIMULADOR DE PAGO MINIMO AL 5%</t>
  </si>
  <si>
    <t>TARJETA DE CREDITO SIMULADOR DE PAGO MINIMO AL 10%</t>
  </si>
  <si>
    <t>Ahorro mensual</t>
  </si>
  <si>
    <t>CALCULADORA FINANCIERA DE AHORRO</t>
  </si>
  <si>
    <t>Valor Futuro</t>
  </si>
  <si>
    <t>CALCULADORA DE AHORRO INVERSION A CANTIDAD DETERMINADA</t>
  </si>
  <si>
    <t xml:space="preserve"> </t>
  </si>
  <si>
    <t>Saldo  Actual</t>
  </si>
  <si>
    <t xml:space="preserve">  </t>
  </si>
</sst>
</file>

<file path=xl/styles.xml><?xml version="1.0" encoding="utf-8"?>
<styleSheet xmlns="http://schemas.openxmlformats.org/spreadsheetml/2006/main">
  <numFmts count="3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5">
    <xf numFmtId="0" fontId="0" fillId="0" borderId="0" xfId="0"/>
    <xf numFmtId="0" fontId="0" fillId="2" borderId="0" xfId="0" applyFill="1"/>
    <xf numFmtId="44" fontId="1" fillId="2" borderId="0" xfId="1" applyFont="1" applyFill="1"/>
    <xf numFmtId="6" fontId="0" fillId="2" borderId="0" xfId="0" applyNumberFormat="1" applyFill="1"/>
    <xf numFmtId="0" fontId="0" fillId="3" borderId="0" xfId="0" applyFill="1"/>
    <xf numFmtId="44" fontId="1" fillId="3" borderId="0" xfId="1" applyFont="1" applyFill="1"/>
    <xf numFmtId="0" fontId="0" fillId="4" borderId="0" xfId="0" applyFill="1"/>
    <xf numFmtId="44" fontId="1" fillId="4" borderId="0" xfId="1" applyFont="1" applyFill="1"/>
    <xf numFmtId="0" fontId="5" fillId="2" borderId="0" xfId="0" applyFont="1" applyFill="1"/>
    <xf numFmtId="44" fontId="1" fillId="2" borderId="0" xfId="1" applyFont="1" applyFill="1" applyBorder="1"/>
    <xf numFmtId="44" fontId="5" fillId="2" borderId="0" xfId="0" applyNumberFormat="1" applyFont="1" applyFill="1"/>
    <xf numFmtId="44" fontId="5" fillId="2" borderId="0" xfId="0" applyNumberFormat="1" applyFont="1" applyFill="1" applyBorder="1"/>
    <xf numFmtId="0" fontId="6" fillId="2" borderId="0" xfId="0" applyFont="1" applyFill="1"/>
    <xf numFmtId="10" fontId="5" fillId="2" borderId="0" xfId="0" applyNumberFormat="1" applyFont="1" applyFill="1"/>
    <xf numFmtId="44" fontId="2" fillId="2" borderId="0" xfId="0" applyNumberFormat="1" applyFont="1" applyFill="1"/>
    <xf numFmtId="44" fontId="5" fillId="2" borderId="0" xfId="1" applyFont="1" applyFill="1" applyBorder="1"/>
    <xf numFmtId="8" fontId="1" fillId="2" borderId="0" xfId="1" applyNumberFormat="1" applyFont="1" applyFill="1"/>
    <xf numFmtId="0" fontId="2" fillId="2" borderId="0" xfId="0" applyFont="1" applyFill="1"/>
    <xf numFmtId="8" fontId="5" fillId="2" borderId="0" xfId="0" applyNumberFormat="1" applyFont="1" applyFill="1" applyAlignment="1">
      <alignment horizontal="center"/>
    </xf>
    <xf numFmtId="0" fontId="5" fillId="2" borderId="0" xfId="0" applyFont="1" applyFill="1" applyBorder="1" applyAlignment="1">
      <alignment horizontal="center" vertical="center" wrapText="1"/>
    </xf>
    <xf numFmtId="0" fontId="7" fillId="2" borderId="0" xfId="0" applyFont="1" applyFill="1"/>
    <xf numFmtId="0" fontId="8" fillId="2" borderId="0" xfId="0" applyFont="1" applyFill="1" applyAlignment="1"/>
    <xf numFmtId="44" fontId="1" fillId="2" borderId="0" xfId="1" applyFont="1" applyFill="1"/>
    <xf numFmtId="0" fontId="9" fillId="2" borderId="0" xfId="0" applyFont="1" applyFill="1"/>
    <xf numFmtId="10" fontId="2" fillId="2" borderId="0" xfId="2" applyNumberFormat="1" applyFont="1" applyFill="1"/>
    <xf numFmtId="44" fontId="1" fillId="4" borderId="0" xfId="1" applyFont="1" applyFill="1"/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2" borderId="0" xfId="0" applyFont="1" applyFill="1" applyProtection="1"/>
    <xf numFmtId="0" fontId="0" fillId="2" borderId="0" xfId="0" applyFill="1" applyProtection="1"/>
    <xf numFmtId="0" fontId="5" fillId="3" borderId="4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/>
    </xf>
    <xf numFmtId="44" fontId="1" fillId="2" borderId="0" xfId="1" applyFont="1" applyFill="1" applyProtection="1"/>
    <xf numFmtId="10" fontId="5" fillId="2" borderId="0" xfId="0" applyNumberFormat="1" applyFont="1" applyFill="1" applyProtection="1"/>
    <xf numFmtId="0" fontId="6" fillId="2" borderId="0" xfId="0" applyFont="1" applyFill="1" applyProtection="1"/>
    <xf numFmtId="6" fontId="0" fillId="2" borderId="0" xfId="0" applyNumberFormat="1" applyFill="1" applyProtection="1"/>
    <xf numFmtId="0" fontId="7" fillId="2" borderId="0" xfId="0" applyFont="1" applyFill="1" applyProtection="1"/>
    <xf numFmtId="0" fontId="0" fillId="4" borderId="0" xfId="0" applyFill="1" applyProtection="1"/>
    <xf numFmtId="44" fontId="1" fillId="4" borderId="0" xfId="1" applyFont="1" applyFill="1" applyProtection="1"/>
    <xf numFmtId="0" fontId="0" fillId="3" borderId="0" xfId="0" applyFill="1" applyProtection="1"/>
    <xf numFmtId="44" fontId="1" fillId="3" borderId="0" xfId="1" applyFont="1" applyFill="1" applyProtection="1"/>
    <xf numFmtId="44" fontId="5" fillId="5" borderId="7" xfId="1" applyFont="1" applyFill="1" applyBorder="1" applyProtection="1">
      <protection locked="0"/>
    </xf>
    <xf numFmtId="10" fontId="5" fillId="5" borderId="8" xfId="0" applyNumberFormat="1" applyFont="1" applyFill="1" applyBorder="1" applyProtection="1">
      <protection locked="0"/>
    </xf>
    <xf numFmtId="10" fontId="5" fillId="5" borderId="9" xfId="0" applyNumberFormat="1" applyFont="1" applyFill="1" applyBorder="1" applyProtection="1">
      <protection locked="0"/>
    </xf>
    <xf numFmtId="44" fontId="1" fillId="2" borderId="10" xfId="1" applyFont="1" applyFill="1" applyBorder="1" applyProtection="1">
      <protection hidden="1"/>
    </xf>
    <xf numFmtId="44" fontId="1" fillId="2" borderId="11" xfId="1" applyFont="1" applyFill="1" applyBorder="1" applyProtection="1">
      <protection hidden="1"/>
    </xf>
    <xf numFmtId="44" fontId="1" fillId="2" borderId="12" xfId="1" applyFont="1" applyFill="1" applyBorder="1" applyProtection="1">
      <protection hidden="1"/>
    </xf>
    <xf numFmtId="44" fontId="5" fillId="4" borderId="10" xfId="1" applyFont="1" applyFill="1" applyBorder="1" applyProtection="1">
      <protection hidden="1"/>
    </xf>
    <xf numFmtId="44" fontId="5" fillId="4" borderId="11" xfId="1" applyFont="1" applyFill="1" applyBorder="1" applyProtection="1">
      <protection hidden="1"/>
    </xf>
    <xf numFmtId="44" fontId="5" fillId="4" borderId="12" xfId="1" applyFont="1" applyFill="1" applyBorder="1" applyProtection="1">
      <protection hidden="1"/>
    </xf>
    <xf numFmtId="44" fontId="5" fillId="3" borderId="10" xfId="1" applyFont="1" applyFill="1" applyBorder="1" applyProtection="1">
      <protection hidden="1"/>
    </xf>
    <xf numFmtId="44" fontId="5" fillId="3" borderId="11" xfId="1" applyFont="1" applyFill="1" applyBorder="1" applyProtection="1">
      <protection hidden="1"/>
    </xf>
    <xf numFmtId="44" fontId="5" fillId="3" borderId="12" xfId="1" applyFont="1" applyFill="1" applyBorder="1" applyProtection="1">
      <protection hidden="1"/>
    </xf>
    <xf numFmtId="44" fontId="5" fillId="4" borderId="13" xfId="1" applyFont="1" applyFill="1" applyBorder="1" applyProtection="1">
      <protection hidden="1"/>
    </xf>
    <xf numFmtId="44" fontId="5" fillId="4" borderId="14" xfId="1" applyFont="1" applyFill="1" applyBorder="1" applyProtection="1">
      <protection hidden="1"/>
    </xf>
    <xf numFmtId="44" fontId="5" fillId="4" borderId="15" xfId="1" applyFont="1" applyFill="1" applyBorder="1" applyProtection="1">
      <protection hidden="1"/>
    </xf>
    <xf numFmtId="0" fontId="5" fillId="2" borderId="0" xfId="0" applyFont="1" applyFill="1" applyProtection="1">
      <protection hidden="1"/>
    </xf>
    <xf numFmtId="0" fontId="5" fillId="3" borderId="16" xfId="0" applyFont="1" applyFill="1" applyBorder="1" applyAlignment="1" applyProtection="1">
      <alignment horizontal="center" vertical="center"/>
      <protection hidden="1"/>
    </xf>
    <xf numFmtId="0" fontId="5" fillId="3" borderId="16" xfId="0" applyFont="1" applyFill="1" applyBorder="1" applyAlignment="1" applyProtection="1">
      <alignment horizontal="center" vertical="center" wrapText="1"/>
      <protection hidden="1"/>
    </xf>
    <xf numFmtId="0" fontId="5" fillId="3" borderId="7" xfId="0" applyFont="1" applyFill="1" applyBorder="1" applyAlignment="1" applyProtection="1">
      <alignment horizontal="center"/>
      <protection hidden="1"/>
    </xf>
    <xf numFmtId="44" fontId="5" fillId="2" borderId="7" xfId="0" applyNumberFormat="1" applyFont="1" applyFill="1" applyBorder="1" applyProtection="1">
      <protection hidden="1"/>
    </xf>
    <xf numFmtId="44" fontId="5" fillId="2" borderId="17" xfId="0" applyNumberFormat="1" applyFont="1" applyFill="1" applyBorder="1" applyProtection="1">
      <protection hidden="1"/>
    </xf>
    <xf numFmtId="0" fontId="5" fillId="3" borderId="8" xfId="0" applyFont="1" applyFill="1" applyBorder="1" applyAlignment="1" applyProtection="1">
      <alignment horizontal="center"/>
      <protection hidden="1"/>
    </xf>
    <xf numFmtId="44" fontId="5" fillId="2" borderId="8" xfId="0" applyNumberFormat="1" applyFont="1" applyFill="1" applyBorder="1" applyProtection="1">
      <protection hidden="1"/>
    </xf>
    <xf numFmtId="44" fontId="5" fillId="2" borderId="12" xfId="0" applyNumberFormat="1" applyFont="1" applyFill="1" applyBorder="1" applyProtection="1">
      <protection hidden="1"/>
    </xf>
    <xf numFmtId="0" fontId="5" fillId="3" borderId="9" xfId="0" applyFont="1" applyFill="1" applyBorder="1" applyAlignment="1" applyProtection="1">
      <alignment horizontal="center"/>
      <protection hidden="1"/>
    </xf>
    <xf numFmtId="44" fontId="5" fillId="2" borderId="9" xfId="0" applyNumberFormat="1" applyFont="1" applyFill="1" applyBorder="1" applyProtection="1">
      <protection hidden="1"/>
    </xf>
    <xf numFmtId="44" fontId="5" fillId="2" borderId="15" xfId="0" applyNumberFormat="1" applyFont="1" applyFill="1" applyBorder="1" applyProtection="1">
      <protection hidden="1"/>
    </xf>
    <xf numFmtId="0" fontId="5" fillId="3" borderId="4" xfId="0" applyFont="1" applyFill="1" applyBorder="1" applyAlignment="1" applyProtection="1">
      <alignment horizontal="center" vertical="center"/>
      <protection hidden="1"/>
    </xf>
    <xf numFmtId="0" fontId="5" fillId="3" borderId="5" xfId="0" applyFont="1" applyFill="1" applyBorder="1" applyAlignment="1" applyProtection="1">
      <alignment horizontal="center" vertical="center"/>
      <protection hidden="1"/>
    </xf>
    <xf numFmtId="44" fontId="5" fillId="4" borderId="7" xfId="0" applyNumberFormat="1" applyFont="1" applyFill="1" applyBorder="1" applyProtection="1">
      <protection hidden="1"/>
    </xf>
    <xf numFmtId="44" fontId="5" fillId="4" borderId="8" xfId="0" applyNumberFormat="1" applyFont="1" applyFill="1" applyBorder="1" applyProtection="1">
      <protection hidden="1"/>
    </xf>
    <xf numFmtId="44" fontId="5" fillId="4" borderId="9" xfId="0" applyNumberFormat="1" applyFont="1" applyFill="1" applyBorder="1" applyProtection="1">
      <protection hidden="1"/>
    </xf>
    <xf numFmtId="0" fontId="5" fillId="3" borderId="6" xfId="0" applyFont="1" applyFill="1" applyBorder="1" applyAlignment="1" applyProtection="1">
      <alignment horizontal="center" vertical="center"/>
      <protection hidden="1"/>
    </xf>
    <xf numFmtId="44" fontId="5" fillId="5" borderId="7" xfId="1" applyFont="1" applyFill="1" applyBorder="1" applyAlignment="1" applyProtection="1">
      <alignment horizontal="center"/>
      <protection locked="0"/>
    </xf>
    <xf numFmtId="10" fontId="5" fillId="5" borderId="8" xfId="0" applyNumberFormat="1" applyFont="1" applyFill="1" applyBorder="1" applyAlignment="1" applyProtection="1">
      <alignment horizontal="center"/>
      <protection locked="0"/>
    </xf>
    <xf numFmtId="0" fontId="5" fillId="5" borderId="9" xfId="0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center" vertical="center"/>
      <protection hidden="1"/>
    </xf>
    <xf numFmtId="0" fontId="5" fillId="3" borderId="19" xfId="0" applyFont="1" applyFill="1" applyBorder="1" applyAlignment="1" applyProtection="1">
      <alignment horizontal="center" vertical="center"/>
      <protection hidden="1"/>
    </xf>
    <xf numFmtId="0" fontId="5" fillId="3" borderId="20" xfId="0" applyFont="1" applyFill="1" applyBorder="1" applyAlignment="1" applyProtection="1">
      <alignment horizontal="center" vertical="center"/>
      <protection hidden="1"/>
    </xf>
    <xf numFmtId="44" fontId="1" fillId="2" borderId="21" xfId="1" applyFont="1" applyFill="1" applyBorder="1" applyProtection="1">
      <protection hidden="1"/>
    </xf>
    <xf numFmtId="44" fontId="1" fillId="2" borderId="22" xfId="1" applyFont="1" applyFill="1" applyBorder="1" applyProtection="1">
      <protection hidden="1"/>
    </xf>
    <xf numFmtId="44" fontId="1" fillId="2" borderId="23" xfId="1" applyFont="1" applyFill="1" applyBorder="1" applyProtection="1">
      <protection hidden="1"/>
    </xf>
    <xf numFmtId="44" fontId="1" fillId="3" borderId="21" xfId="1" applyFont="1" applyFill="1" applyBorder="1" applyProtection="1">
      <protection hidden="1"/>
    </xf>
    <xf numFmtId="44" fontId="1" fillId="3" borderId="22" xfId="1" applyFont="1" applyFill="1" applyBorder="1" applyProtection="1">
      <protection hidden="1"/>
    </xf>
    <xf numFmtId="44" fontId="1" fillId="3" borderId="23" xfId="1" applyFont="1" applyFill="1" applyBorder="1" applyProtection="1">
      <protection hidden="1"/>
    </xf>
    <xf numFmtId="44" fontId="1" fillId="3" borderId="24" xfId="1" applyFont="1" applyFill="1" applyBorder="1" applyProtection="1">
      <protection hidden="1"/>
    </xf>
    <xf numFmtId="44" fontId="1" fillId="3" borderId="25" xfId="1" applyFont="1" applyFill="1" applyBorder="1" applyProtection="1">
      <protection hidden="1"/>
    </xf>
    <xf numFmtId="44" fontId="1" fillId="3" borderId="26" xfId="1" applyFont="1" applyFill="1" applyBorder="1" applyProtection="1">
      <protection hidden="1"/>
    </xf>
    <xf numFmtId="0" fontId="3" fillId="2" borderId="0" xfId="0" applyFont="1" applyFill="1"/>
    <xf numFmtId="44" fontId="3" fillId="2" borderId="0" xfId="1" applyFont="1" applyFill="1"/>
    <xf numFmtId="0" fontId="5" fillId="5" borderId="16" xfId="0" applyFont="1" applyFill="1" applyBorder="1" applyProtection="1">
      <protection locked="0"/>
    </xf>
    <xf numFmtId="44" fontId="5" fillId="5" borderId="16" xfId="1" applyFont="1" applyFill="1" applyBorder="1" applyProtection="1">
      <protection locked="0"/>
    </xf>
    <xf numFmtId="10" fontId="5" fillId="5" borderId="16" xfId="2" applyNumberFormat="1" applyFont="1" applyFill="1" applyBorder="1" applyProtection="1">
      <protection locked="0"/>
    </xf>
    <xf numFmtId="0" fontId="5" fillId="3" borderId="1" xfId="0" applyFont="1" applyFill="1" applyBorder="1" applyAlignment="1" applyProtection="1">
      <alignment horizontal="center" vertical="center"/>
      <protection hidden="1"/>
    </xf>
    <xf numFmtId="0" fontId="5" fillId="3" borderId="2" xfId="0" applyFont="1" applyFill="1" applyBorder="1" applyAlignment="1" applyProtection="1">
      <alignment horizontal="center" vertical="center"/>
      <protection hidden="1"/>
    </xf>
    <xf numFmtId="0" fontId="5" fillId="3" borderId="3" xfId="0" applyFont="1" applyFill="1" applyBorder="1" applyAlignment="1" applyProtection="1">
      <alignment horizontal="center" vertical="center"/>
      <protection hidden="1"/>
    </xf>
    <xf numFmtId="0" fontId="2" fillId="2" borderId="21" xfId="0" applyFont="1" applyFill="1" applyBorder="1" applyProtection="1">
      <protection hidden="1"/>
    </xf>
    <xf numFmtId="44" fontId="2" fillId="2" borderId="22" xfId="1" applyFont="1" applyFill="1" applyBorder="1" applyProtection="1">
      <protection hidden="1"/>
    </xf>
    <xf numFmtId="44" fontId="2" fillId="2" borderId="23" xfId="1" applyFont="1" applyFill="1" applyBorder="1" applyProtection="1">
      <protection hidden="1"/>
    </xf>
    <xf numFmtId="0" fontId="0" fillId="2" borderId="21" xfId="0" applyFill="1" applyBorder="1" applyAlignment="1" applyProtection="1">
      <alignment horizontal="center"/>
      <protection hidden="1"/>
    </xf>
    <xf numFmtId="44" fontId="1" fillId="2" borderId="22" xfId="1" applyFont="1" applyFill="1" applyBorder="1" applyProtection="1">
      <protection hidden="1"/>
    </xf>
    <xf numFmtId="44" fontId="1" fillId="2" borderId="23" xfId="1" applyFont="1" applyFill="1" applyBorder="1" applyProtection="1">
      <protection hidden="1"/>
    </xf>
    <xf numFmtId="0" fontId="0" fillId="4" borderId="21" xfId="0" applyFill="1" applyBorder="1" applyAlignment="1" applyProtection="1">
      <alignment horizontal="center"/>
      <protection hidden="1"/>
    </xf>
    <xf numFmtId="44" fontId="1" fillId="4" borderId="22" xfId="1" applyFont="1" applyFill="1" applyBorder="1" applyProtection="1">
      <protection hidden="1"/>
    </xf>
    <xf numFmtId="44" fontId="1" fillId="4" borderId="23" xfId="1" applyFont="1" applyFill="1" applyBorder="1" applyProtection="1">
      <protection hidden="1"/>
    </xf>
    <xf numFmtId="0" fontId="0" fillId="4" borderId="24" xfId="0" applyFill="1" applyBorder="1" applyAlignment="1" applyProtection="1">
      <alignment horizontal="center"/>
      <protection hidden="1"/>
    </xf>
    <xf numFmtId="44" fontId="1" fillId="4" borderId="25" xfId="1" applyFont="1" applyFill="1" applyBorder="1" applyProtection="1">
      <protection hidden="1"/>
    </xf>
    <xf numFmtId="44" fontId="1" fillId="4" borderId="26" xfId="1" applyFont="1" applyFill="1" applyBorder="1" applyProtection="1">
      <protection hidden="1"/>
    </xf>
    <xf numFmtId="0" fontId="0" fillId="2" borderId="0" xfId="0" applyFill="1" applyProtection="1">
      <protection hidden="1"/>
    </xf>
    <xf numFmtId="0" fontId="5" fillId="3" borderId="16" xfId="0" applyFont="1" applyFill="1" applyBorder="1" applyProtection="1">
      <protection hidden="1"/>
    </xf>
    <xf numFmtId="0" fontId="5" fillId="2" borderId="7" xfId="0" applyFont="1" applyFill="1" applyBorder="1" applyProtection="1">
      <protection hidden="1"/>
    </xf>
    <xf numFmtId="44" fontId="5" fillId="2" borderId="8" xfId="1" applyFont="1" applyFill="1" applyBorder="1" applyProtection="1">
      <protection hidden="1"/>
    </xf>
    <xf numFmtId="0" fontId="5" fillId="2" borderId="8" xfId="0" applyFont="1" applyFill="1" applyBorder="1" applyProtection="1">
      <protection hidden="1"/>
    </xf>
    <xf numFmtId="0" fontId="5" fillId="2" borderId="9" xfId="0" applyFont="1" applyFill="1" applyBorder="1" applyProtection="1">
      <protection hidden="1"/>
    </xf>
    <xf numFmtId="44" fontId="5" fillId="2" borderId="9" xfId="1" applyFont="1" applyFill="1" applyBorder="1" applyProtection="1">
      <protection hidden="1"/>
    </xf>
    <xf numFmtId="0" fontId="2" fillId="2" borderId="0" xfId="0" applyFont="1" applyFill="1" applyProtection="1"/>
    <xf numFmtId="10" fontId="2" fillId="2" borderId="0" xfId="2" applyNumberFormat="1" applyFont="1" applyFill="1" applyProtection="1"/>
    <xf numFmtId="44" fontId="2" fillId="2" borderId="0" xfId="1" applyFont="1" applyFill="1" applyProtection="1"/>
    <xf numFmtId="0" fontId="2" fillId="2" borderId="0" xfId="0" applyFont="1" applyFill="1" applyProtection="1">
      <protection hidden="1"/>
    </xf>
    <xf numFmtId="44" fontId="2" fillId="2" borderId="0" xfId="1" applyFont="1" applyFill="1" applyProtection="1">
      <protection hidden="1"/>
    </xf>
    <xf numFmtId="0" fontId="4" fillId="2" borderId="0" xfId="0" applyFont="1" applyFill="1"/>
    <xf numFmtId="0" fontId="4" fillId="2" borderId="0" xfId="0" applyFont="1" applyFill="1" applyProtection="1">
      <protection hidden="1"/>
    </xf>
    <xf numFmtId="0" fontId="0" fillId="2" borderId="24" xfId="0" applyFill="1" applyBorder="1" applyAlignment="1" applyProtection="1">
      <alignment horizontal="center"/>
      <protection hidden="1"/>
    </xf>
    <xf numFmtId="44" fontId="1" fillId="2" borderId="25" xfId="1" applyFont="1" applyFill="1" applyBorder="1" applyProtection="1">
      <protection hidden="1"/>
    </xf>
    <xf numFmtId="44" fontId="1" fillId="2" borderId="26" xfId="1" applyFont="1" applyFill="1" applyBorder="1" applyProtection="1">
      <protection hidden="1"/>
    </xf>
    <xf numFmtId="0" fontId="3" fillId="2" borderId="0" xfId="0" applyFont="1" applyFill="1" applyProtection="1">
      <protection hidden="1"/>
    </xf>
    <xf numFmtId="44" fontId="3" fillId="2" borderId="0" xfId="1" applyFont="1" applyFill="1" applyBorder="1" applyProtection="1">
      <protection locked="0"/>
    </xf>
    <xf numFmtId="0" fontId="2" fillId="2" borderId="0" xfId="0" applyFont="1" applyFill="1" applyBorder="1"/>
    <xf numFmtId="9" fontId="3" fillId="2" borderId="0" xfId="2" applyFont="1" applyFill="1" applyBorder="1" applyProtection="1">
      <protection locked="0"/>
    </xf>
    <xf numFmtId="0" fontId="5" fillId="3" borderId="16" xfId="0" applyFont="1" applyFill="1" applyBorder="1" applyAlignment="1" applyProtection="1">
      <alignment horizontal="center"/>
      <protection hidden="1"/>
    </xf>
    <xf numFmtId="0" fontId="5" fillId="4" borderId="1" xfId="0" applyFont="1" applyFill="1" applyBorder="1" applyAlignment="1" applyProtection="1">
      <alignment vertical="center"/>
      <protection hidden="1"/>
    </xf>
    <xf numFmtId="0" fontId="5" fillId="4" borderId="27" xfId="0" applyFont="1" applyFill="1" applyBorder="1" applyAlignment="1" applyProtection="1">
      <alignment vertical="center"/>
      <protection hidden="1"/>
    </xf>
    <xf numFmtId="0" fontId="5" fillId="4" borderId="1" xfId="0" applyFont="1" applyFill="1" applyBorder="1" applyAlignment="1" applyProtection="1">
      <alignment horizontal="center" vertical="center"/>
      <protection hidden="1"/>
    </xf>
    <xf numFmtId="0" fontId="0" fillId="4" borderId="6" xfId="0" applyFill="1" applyBorder="1" applyAlignment="1" applyProtection="1">
      <alignment vertical="center"/>
      <protection hidden="1"/>
    </xf>
    <xf numFmtId="0" fontId="0" fillId="2" borderId="0" xfId="0" applyFill="1" applyBorder="1" applyProtection="1">
      <protection hidden="1"/>
    </xf>
    <xf numFmtId="8" fontId="1" fillId="2" borderId="21" xfId="1" applyNumberFormat="1" applyFont="1" applyFill="1" applyBorder="1" applyProtection="1">
      <protection hidden="1"/>
    </xf>
    <xf numFmtId="0" fontId="0" fillId="2" borderId="12" xfId="0" applyFill="1" applyBorder="1" applyProtection="1">
      <protection hidden="1"/>
    </xf>
    <xf numFmtId="0" fontId="0" fillId="4" borderId="0" xfId="0" applyFill="1" applyBorder="1" applyProtection="1">
      <protection hidden="1"/>
    </xf>
    <xf numFmtId="8" fontId="1" fillId="4" borderId="21" xfId="1" applyNumberFormat="1" applyFont="1" applyFill="1" applyBorder="1" applyProtection="1">
      <protection hidden="1"/>
    </xf>
    <xf numFmtId="0" fontId="0" fillId="4" borderId="12" xfId="0" applyFill="1" applyBorder="1" applyProtection="1">
      <protection hidden="1"/>
    </xf>
    <xf numFmtId="0" fontId="0" fillId="4" borderId="28" xfId="0" applyFill="1" applyBorder="1" applyProtection="1">
      <protection hidden="1"/>
    </xf>
    <xf numFmtId="8" fontId="1" fillId="4" borderId="24" xfId="1" applyNumberFormat="1" applyFont="1" applyFill="1" applyBorder="1" applyProtection="1">
      <protection hidden="1"/>
    </xf>
    <xf numFmtId="0" fontId="0" fillId="4" borderId="15" xfId="0" applyFill="1" applyBorder="1" applyProtection="1">
      <protection hidden="1"/>
    </xf>
    <xf numFmtId="0" fontId="10" fillId="2" borderId="0" xfId="0" applyFont="1" applyFill="1"/>
    <xf numFmtId="10" fontId="5" fillId="2" borderId="0" xfId="0" applyNumberFormat="1" applyFont="1" applyFill="1" applyBorder="1" applyProtection="1">
      <protection locked="0"/>
    </xf>
    <xf numFmtId="0" fontId="8" fillId="2" borderId="0" xfId="0" applyFont="1" applyFill="1" applyAlignment="1" applyProtection="1">
      <alignment horizontal="center"/>
    </xf>
    <xf numFmtId="0" fontId="8" fillId="2" borderId="0" xfId="0" applyFont="1" applyFill="1" applyAlignment="1">
      <alignment horizontal="center"/>
    </xf>
    <xf numFmtId="0" fontId="5" fillId="2" borderId="0" xfId="0" applyFont="1" applyFill="1" applyBorder="1" applyProtection="1">
      <protection hidden="1"/>
    </xf>
    <xf numFmtId="0" fontId="5" fillId="2" borderId="0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Border="1" applyAlignment="1" applyProtection="1">
      <alignment horizontal="center" vertical="center" wrapText="1"/>
      <protection hidden="1"/>
    </xf>
    <xf numFmtId="0" fontId="5" fillId="2" borderId="0" xfId="0" applyFont="1" applyFill="1" applyBorder="1" applyAlignment="1" applyProtection="1">
      <alignment horizontal="center"/>
      <protection hidden="1"/>
    </xf>
    <xf numFmtId="44" fontId="5" fillId="2" borderId="0" xfId="0" applyNumberFormat="1" applyFont="1" applyFill="1" applyBorder="1" applyProtection="1">
      <protection hidden="1"/>
    </xf>
  </cellXfs>
  <cellStyles count="3">
    <cellStyle name="Moneda" xfId="1" builtinId="4"/>
    <cellStyle name="Normal" xfId="0" builtinId="0"/>
    <cellStyle name="Porcentual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4:Q200"/>
  <sheetViews>
    <sheetView workbookViewId="0">
      <selection activeCell="N9" sqref="N9"/>
    </sheetView>
  </sheetViews>
  <sheetFormatPr baseColWidth="10" defaultRowHeight="15"/>
  <cols>
    <col min="1" max="1" width="11.42578125" style="30"/>
    <col min="2" max="2" width="21.7109375" style="30" bestFit="1" customWidth="1"/>
    <col min="3" max="3" width="16.5703125" style="30" customWidth="1"/>
    <col min="4" max="4" width="18" style="30" customWidth="1"/>
    <col min="5" max="5" width="11.42578125" style="30" customWidth="1"/>
    <col min="6" max="6" width="11.42578125" style="30" hidden="1" customWidth="1"/>
    <col min="7" max="7" width="11.5703125" style="30" hidden="1" customWidth="1"/>
    <col min="8" max="11" width="11.42578125" style="30" hidden="1" customWidth="1"/>
    <col min="12" max="12" width="11.42578125" style="30" customWidth="1"/>
    <col min="13" max="13" width="6.5703125" style="30" customWidth="1"/>
    <col min="14" max="17" width="17.7109375" style="30" customWidth="1"/>
    <col min="18" max="16384" width="11.42578125" style="30"/>
  </cols>
  <sheetData>
    <row r="4" spans="2:17">
      <c r="B4" s="29" t="s">
        <v>65</v>
      </c>
    </row>
    <row r="5" spans="2:17" ht="31.5">
      <c r="B5" s="29" t="s">
        <v>20</v>
      </c>
      <c r="N5" s="148" t="s">
        <v>38</v>
      </c>
      <c r="O5" s="148"/>
      <c r="P5" s="148"/>
      <c r="Q5" s="148"/>
    </row>
    <row r="6" spans="2:17">
      <c r="B6" s="30" t="s">
        <v>21</v>
      </c>
    </row>
    <row r="7" spans="2:17" ht="15.75" thickBot="1"/>
    <row r="8" spans="2:17" ht="24" customHeight="1" thickBot="1">
      <c r="G8" s="30" t="s">
        <v>3</v>
      </c>
      <c r="H8" s="30" t="s">
        <v>5</v>
      </c>
      <c r="I8" s="30" t="s">
        <v>6</v>
      </c>
      <c r="J8" s="30" t="s">
        <v>4</v>
      </c>
      <c r="N8" s="31" t="s">
        <v>3</v>
      </c>
      <c r="O8" s="32" t="s">
        <v>5</v>
      </c>
      <c r="P8" s="32" t="s">
        <v>6</v>
      </c>
      <c r="Q8" s="33" t="s">
        <v>4</v>
      </c>
    </row>
    <row r="9" spans="2:17">
      <c r="B9" s="29" t="s">
        <v>72</v>
      </c>
      <c r="C9" s="43">
        <v>15000</v>
      </c>
      <c r="F9" s="30">
        <f>F8+1</f>
        <v>1</v>
      </c>
      <c r="G9" s="34">
        <f>C9</f>
        <v>15000</v>
      </c>
      <c r="H9" s="34">
        <f t="shared" ref="H9:H40" si="0">G9*($C$10/360*30)</f>
        <v>411.125</v>
      </c>
      <c r="I9" s="34">
        <f>J9-H9</f>
        <v>338.875</v>
      </c>
      <c r="J9" s="34">
        <f t="shared" ref="J9:J40" si="1">IF(G9*$C$12&lt;=200,200,G9*$C$12)</f>
        <v>750</v>
      </c>
      <c r="K9" s="34"/>
      <c r="L9" s="34"/>
      <c r="N9" s="46">
        <f>G9</f>
        <v>15000</v>
      </c>
      <c r="O9" s="47">
        <f t="shared" ref="O9:O40" si="2">IF(G9&gt;=0,G9*($C$10/360*30),"")</f>
        <v>411.125</v>
      </c>
      <c r="P9" s="47">
        <f t="shared" ref="P9:P72" si="3">IF(G9&gt;=0,J9-(ABS(H9)),"")</f>
        <v>338.875</v>
      </c>
      <c r="Q9" s="48">
        <f>IF(G9&gt;0,J9,"")</f>
        <v>750</v>
      </c>
    </row>
    <row r="10" spans="2:17" ht="15.75" thickBot="1">
      <c r="B10" s="29" t="s">
        <v>0</v>
      </c>
      <c r="C10" s="45">
        <v>0.32890000000000003</v>
      </c>
      <c r="F10" s="30">
        <f>F9+1</f>
        <v>2</v>
      </c>
      <c r="G10" s="34">
        <f>G9-I9</f>
        <v>14661.125</v>
      </c>
      <c r="H10" s="34">
        <f t="shared" si="0"/>
        <v>401.83700104166667</v>
      </c>
      <c r="I10" s="34">
        <f t="shared" ref="I10:I73" si="4">J10-H10</f>
        <v>331.21924895833342</v>
      </c>
      <c r="J10" s="34">
        <f t="shared" si="1"/>
        <v>733.05625000000009</v>
      </c>
      <c r="K10" s="34"/>
      <c r="L10" s="34"/>
      <c r="N10" s="46">
        <f t="shared" ref="N10:N72" si="5">IF(G10&lt;=0,"",G9-I9)</f>
        <v>14661.125</v>
      </c>
      <c r="O10" s="47">
        <f t="shared" si="2"/>
        <v>401.83700104166667</v>
      </c>
      <c r="P10" s="47">
        <f t="shared" si="3"/>
        <v>331.21924895833342</v>
      </c>
      <c r="Q10" s="48">
        <f t="shared" ref="Q10:Q73" si="6">IF(G10&gt;0,J10,"")</f>
        <v>733.05625000000009</v>
      </c>
    </row>
    <row r="11" spans="2:17">
      <c r="B11" s="29"/>
      <c r="C11" s="147"/>
      <c r="F11" s="30">
        <f t="shared" ref="F11:F74" si="7">F10+1</f>
        <v>3</v>
      </c>
      <c r="G11" s="34">
        <f t="shared" ref="G11:G74" si="8">G10-I10</f>
        <v>14329.905751041666</v>
      </c>
      <c r="H11" s="34">
        <f t="shared" si="0"/>
        <v>392.75883345980031</v>
      </c>
      <c r="I11" s="34">
        <f t="shared" si="4"/>
        <v>323.73645409228305</v>
      </c>
      <c r="J11" s="34">
        <f t="shared" si="1"/>
        <v>716.49528755208337</v>
      </c>
      <c r="K11" s="34"/>
      <c r="L11" s="34"/>
      <c r="N11" s="46">
        <f t="shared" si="5"/>
        <v>14329.905751041666</v>
      </c>
      <c r="O11" s="47">
        <f t="shared" si="2"/>
        <v>392.75883345980031</v>
      </c>
      <c r="P11" s="47">
        <f t="shared" si="3"/>
        <v>323.73645409228305</v>
      </c>
      <c r="Q11" s="48">
        <f t="shared" si="6"/>
        <v>716.49528755208337</v>
      </c>
    </row>
    <row r="12" spans="2:17">
      <c r="B12" s="29" t="s">
        <v>2</v>
      </c>
      <c r="C12" s="35">
        <v>0.05</v>
      </c>
      <c r="F12" s="30">
        <f t="shared" si="7"/>
        <v>4</v>
      </c>
      <c r="G12" s="34">
        <f t="shared" si="8"/>
        <v>14006.169296949383</v>
      </c>
      <c r="H12" s="34">
        <f t="shared" si="0"/>
        <v>383.88575681388767</v>
      </c>
      <c r="I12" s="34">
        <f t="shared" si="4"/>
        <v>316.4227080335815</v>
      </c>
      <c r="J12" s="34">
        <f t="shared" si="1"/>
        <v>700.30846484746917</v>
      </c>
      <c r="K12" s="34"/>
      <c r="L12" s="34"/>
      <c r="N12" s="46">
        <f t="shared" si="5"/>
        <v>14006.169296949383</v>
      </c>
      <c r="O12" s="47">
        <f t="shared" si="2"/>
        <v>383.88575681388767</v>
      </c>
      <c r="P12" s="47">
        <f t="shared" si="3"/>
        <v>316.4227080335815</v>
      </c>
      <c r="Q12" s="48">
        <f t="shared" si="6"/>
        <v>700.30846484746917</v>
      </c>
    </row>
    <row r="13" spans="2:17">
      <c r="F13" s="30">
        <f t="shared" si="7"/>
        <v>5</v>
      </c>
      <c r="G13" s="34">
        <f t="shared" si="8"/>
        <v>13689.746588915801</v>
      </c>
      <c r="H13" s="34">
        <f t="shared" si="0"/>
        <v>375.21313775786723</v>
      </c>
      <c r="I13" s="34">
        <f t="shared" si="4"/>
        <v>309.27419168792289</v>
      </c>
      <c r="J13" s="34">
        <f t="shared" si="1"/>
        <v>684.48732944579012</v>
      </c>
      <c r="K13" s="34"/>
      <c r="L13" s="34"/>
      <c r="N13" s="46">
        <f t="shared" si="5"/>
        <v>13689.746588915801</v>
      </c>
      <c r="O13" s="47">
        <f t="shared" si="2"/>
        <v>375.21313775786723</v>
      </c>
      <c r="P13" s="47">
        <f t="shared" si="3"/>
        <v>309.27419168792289</v>
      </c>
      <c r="Q13" s="48">
        <f t="shared" si="6"/>
        <v>684.48732944579012</v>
      </c>
    </row>
    <row r="14" spans="2:17">
      <c r="F14" s="30">
        <f t="shared" si="7"/>
        <v>6</v>
      </c>
      <c r="G14" s="34">
        <f t="shared" si="8"/>
        <v>13380.472397227879</v>
      </c>
      <c r="H14" s="34">
        <f t="shared" si="0"/>
        <v>366.73644762068744</v>
      </c>
      <c r="I14" s="34">
        <f t="shared" si="4"/>
        <v>302.28717224070652</v>
      </c>
      <c r="J14" s="34">
        <f t="shared" si="1"/>
        <v>669.02361986139397</v>
      </c>
      <c r="K14" s="34"/>
      <c r="L14" s="34"/>
      <c r="N14" s="46">
        <f t="shared" si="5"/>
        <v>13380.472397227879</v>
      </c>
      <c r="O14" s="47">
        <f t="shared" si="2"/>
        <v>366.73644762068744</v>
      </c>
      <c r="P14" s="47">
        <f t="shared" si="3"/>
        <v>302.28717224070652</v>
      </c>
      <c r="Q14" s="48">
        <f t="shared" si="6"/>
        <v>669.02361986139397</v>
      </c>
    </row>
    <row r="15" spans="2:17">
      <c r="F15" s="30">
        <f t="shared" si="7"/>
        <v>7</v>
      </c>
      <c r="G15" s="34">
        <f t="shared" si="8"/>
        <v>13078.185224987172</v>
      </c>
      <c r="H15" s="34">
        <f t="shared" si="0"/>
        <v>358.45126004152337</v>
      </c>
      <c r="I15" s="34">
        <f t="shared" si="4"/>
        <v>295.45800120783531</v>
      </c>
      <c r="J15" s="34">
        <f t="shared" si="1"/>
        <v>653.90926124935868</v>
      </c>
      <c r="K15" s="34"/>
      <c r="L15" s="34"/>
      <c r="N15" s="46">
        <f t="shared" si="5"/>
        <v>13078.185224987172</v>
      </c>
      <c r="O15" s="47">
        <f t="shared" si="2"/>
        <v>358.45126004152337</v>
      </c>
      <c r="P15" s="47">
        <f t="shared" si="3"/>
        <v>295.45800120783531</v>
      </c>
      <c r="Q15" s="48">
        <f t="shared" si="6"/>
        <v>653.90926124935868</v>
      </c>
    </row>
    <row r="16" spans="2:17">
      <c r="B16" s="36" t="s">
        <v>17</v>
      </c>
      <c r="C16" s="37"/>
      <c r="F16" s="30">
        <f t="shared" si="7"/>
        <v>8</v>
      </c>
      <c r="G16" s="34">
        <f t="shared" si="8"/>
        <v>12782.727223779337</v>
      </c>
      <c r="H16" s="34">
        <f t="shared" si="0"/>
        <v>350.35324865841864</v>
      </c>
      <c r="I16" s="34">
        <f t="shared" si="4"/>
        <v>288.78311253054829</v>
      </c>
      <c r="J16" s="34">
        <f t="shared" si="1"/>
        <v>639.13636118896693</v>
      </c>
      <c r="K16" s="34"/>
      <c r="L16" s="34"/>
      <c r="N16" s="46">
        <f t="shared" si="5"/>
        <v>12782.727223779337</v>
      </c>
      <c r="O16" s="47">
        <f t="shared" si="2"/>
        <v>350.35324865841864</v>
      </c>
      <c r="P16" s="47">
        <f t="shared" si="3"/>
        <v>288.78311253054829</v>
      </c>
      <c r="Q16" s="48">
        <f t="shared" si="6"/>
        <v>639.13636118896693</v>
      </c>
    </row>
    <row r="17" spans="2:17">
      <c r="F17" s="30">
        <f t="shared" si="7"/>
        <v>9</v>
      </c>
      <c r="G17" s="34">
        <f t="shared" si="8"/>
        <v>12493.944111248789</v>
      </c>
      <c r="H17" s="34">
        <f t="shared" si="0"/>
        <v>342.43818484914391</v>
      </c>
      <c r="I17" s="34">
        <f t="shared" si="4"/>
        <v>282.25902071329563</v>
      </c>
      <c r="J17" s="34">
        <f t="shared" si="1"/>
        <v>624.69720556243954</v>
      </c>
      <c r="K17" s="34"/>
      <c r="L17" s="34"/>
      <c r="N17" s="46">
        <f t="shared" si="5"/>
        <v>12493.944111248789</v>
      </c>
      <c r="O17" s="47">
        <f t="shared" si="2"/>
        <v>342.43818484914391</v>
      </c>
      <c r="P17" s="47">
        <f t="shared" si="3"/>
        <v>282.25902071329563</v>
      </c>
      <c r="Q17" s="48">
        <f t="shared" si="6"/>
        <v>624.69720556243954</v>
      </c>
    </row>
    <row r="18" spans="2:17">
      <c r="F18" s="30">
        <f t="shared" si="7"/>
        <v>10</v>
      </c>
      <c r="G18" s="34">
        <f t="shared" si="8"/>
        <v>12211.685090535493</v>
      </c>
      <c r="H18" s="34">
        <f t="shared" si="0"/>
        <v>334.70193552309365</v>
      </c>
      <c r="I18" s="34">
        <f t="shared" si="4"/>
        <v>275.882319003681</v>
      </c>
      <c r="J18" s="34">
        <f t="shared" si="1"/>
        <v>610.58425452677466</v>
      </c>
      <c r="K18" s="34"/>
      <c r="L18" s="34"/>
      <c r="N18" s="46">
        <f t="shared" si="5"/>
        <v>12211.685090535493</v>
      </c>
      <c r="O18" s="47">
        <f t="shared" si="2"/>
        <v>334.70193552309365</v>
      </c>
      <c r="P18" s="47">
        <f t="shared" si="3"/>
        <v>275.882319003681</v>
      </c>
      <c r="Q18" s="48">
        <f t="shared" si="6"/>
        <v>610.58425452677466</v>
      </c>
    </row>
    <row r="19" spans="2:17" ht="26.25">
      <c r="B19" s="38" t="s">
        <v>37</v>
      </c>
      <c r="F19" s="30">
        <f t="shared" si="7"/>
        <v>11</v>
      </c>
      <c r="G19" s="34">
        <f t="shared" si="8"/>
        <v>11935.802771531813</v>
      </c>
      <c r="H19" s="34">
        <f t="shared" si="0"/>
        <v>327.14046096306777</v>
      </c>
      <c r="I19" s="34">
        <f t="shared" si="4"/>
        <v>269.64967761352295</v>
      </c>
      <c r="J19" s="34">
        <f t="shared" si="1"/>
        <v>596.79013857659072</v>
      </c>
      <c r="K19" s="34"/>
      <c r="L19" s="34"/>
      <c r="N19" s="46">
        <f t="shared" si="5"/>
        <v>11935.802771531813</v>
      </c>
      <c r="O19" s="47">
        <f t="shared" si="2"/>
        <v>327.14046096306777</v>
      </c>
      <c r="P19" s="47">
        <f t="shared" si="3"/>
        <v>269.64967761352295</v>
      </c>
      <c r="Q19" s="48">
        <f t="shared" si="6"/>
        <v>596.79013857659072</v>
      </c>
    </row>
    <row r="20" spans="2:17" ht="15.75" thickBot="1">
      <c r="F20" s="39">
        <f t="shared" si="7"/>
        <v>12</v>
      </c>
      <c r="G20" s="40">
        <f t="shared" si="8"/>
        <v>11666.15309391829</v>
      </c>
      <c r="H20" s="40">
        <f t="shared" si="0"/>
        <v>319.74981271581049</v>
      </c>
      <c r="I20" s="40">
        <f t="shared" si="4"/>
        <v>263.557841980104</v>
      </c>
      <c r="J20" s="40">
        <f t="shared" si="1"/>
        <v>583.30765469591449</v>
      </c>
      <c r="K20" s="34"/>
      <c r="L20" s="34"/>
      <c r="N20" s="49">
        <f t="shared" si="5"/>
        <v>11666.15309391829</v>
      </c>
      <c r="O20" s="50">
        <f t="shared" si="2"/>
        <v>319.74981271581049</v>
      </c>
      <c r="P20" s="50">
        <f t="shared" si="3"/>
        <v>263.557841980104</v>
      </c>
      <c r="Q20" s="51">
        <f t="shared" si="6"/>
        <v>583.30765469591449</v>
      </c>
    </row>
    <row r="21" spans="2:17" ht="30.75" customHeight="1" thickBot="1">
      <c r="B21" s="58"/>
      <c r="C21" s="59" t="s">
        <v>18</v>
      </c>
      <c r="D21" s="60" t="s">
        <v>19</v>
      </c>
      <c r="F21" s="30">
        <f t="shared" si="7"/>
        <v>13</v>
      </c>
      <c r="G21" s="34">
        <f t="shared" si="8"/>
        <v>11402.595251938186</v>
      </c>
      <c r="H21" s="34">
        <f t="shared" si="0"/>
        <v>312.52613153020576</v>
      </c>
      <c r="I21" s="34">
        <f t="shared" si="4"/>
        <v>257.6036310667036</v>
      </c>
      <c r="J21" s="34">
        <f t="shared" si="1"/>
        <v>570.12976259690936</v>
      </c>
      <c r="K21" s="34"/>
      <c r="L21" s="34"/>
      <c r="N21" s="46">
        <f t="shared" si="5"/>
        <v>11402.595251938186</v>
      </c>
      <c r="O21" s="47">
        <f t="shared" si="2"/>
        <v>312.52613153020576</v>
      </c>
      <c r="P21" s="47">
        <f t="shared" si="3"/>
        <v>257.6036310667036</v>
      </c>
      <c r="Q21" s="48">
        <f t="shared" si="6"/>
        <v>570.12976259690936</v>
      </c>
    </row>
    <row r="22" spans="2:17">
      <c r="B22" s="61" t="s">
        <v>7</v>
      </c>
      <c r="C22" s="62">
        <f>IF(G20&gt;0,G20,0)</f>
        <v>11666.15309391829</v>
      </c>
      <c r="D22" s="63">
        <f>IF(C22&gt;0,SUM(H9:H20),0)</f>
        <v>4364.3910794449666</v>
      </c>
      <c r="F22" s="30">
        <f t="shared" si="7"/>
        <v>14</v>
      </c>
      <c r="G22" s="34">
        <f t="shared" si="8"/>
        <v>11144.991620871482</v>
      </c>
      <c r="H22" s="34">
        <f t="shared" si="0"/>
        <v>305.46564534205254</v>
      </c>
      <c r="I22" s="34">
        <f t="shared" si="4"/>
        <v>251.78393570152161</v>
      </c>
      <c r="J22" s="34">
        <f t="shared" si="1"/>
        <v>557.24958104357415</v>
      </c>
      <c r="K22" s="34"/>
      <c r="L22" s="34"/>
      <c r="N22" s="46">
        <f t="shared" si="5"/>
        <v>11144.991620871482</v>
      </c>
      <c r="O22" s="47">
        <f t="shared" si="2"/>
        <v>305.46564534205254</v>
      </c>
      <c r="P22" s="47">
        <f t="shared" si="3"/>
        <v>251.78393570152161</v>
      </c>
      <c r="Q22" s="48">
        <f t="shared" si="6"/>
        <v>557.24958104357415</v>
      </c>
    </row>
    <row r="23" spans="2:17">
      <c r="B23" s="64" t="s">
        <v>8</v>
      </c>
      <c r="C23" s="65">
        <f>IF(G32&gt;0,G32,0)</f>
        <v>8868.2947918064438</v>
      </c>
      <c r="D23" s="66">
        <f>IF(C23&gt;0,SUM(H9:H32),D22)</f>
        <v>7682.0834127836706</v>
      </c>
      <c r="F23" s="30">
        <f t="shared" si="7"/>
        <v>15</v>
      </c>
      <c r="G23" s="34">
        <f t="shared" si="8"/>
        <v>10893.20768516996</v>
      </c>
      <c r="H23" s="34">
        <f t="shared" si="0"/>
        <v>298.56466730436665</v>
      </c>
      <c r="I23" s="34">
        <f t="shared" si="4"/>
        <v>246.09571695413143</v>
      </c>
      <c r="J23" s="34">
        <f t="shared" si="1"/>
        <v>544.66038425849808</v>
      </c>
      <c r="K23" s="34"/>
      <c r="L23" s="34"/>
      <c r="N23" s="46">
        <f t="shared" si="5"/>
        <v>10893.20768516996</v>
      </c>
      <c r="O23" s="47">
        <f t="shared" si="2"/>
        <v>298.56466730436665</v>
      </c>
      <c r="P23" s="47">
        <f t="shared" si="3"/>
        <v>246.09571695413143</v>
      </c>
      <c r="Q23" s="48">
        <f t="shared" si="6"/>
        <v>544.66038425849808</v>
      </c>
    </row>
    <row r="24" spans="2:17">
      <c r="B24" s="64" t="s">
        <v>9</v>
      </c>
      <c r="C24" s="65">
        <f>IF(G44&gt;0,G44,0)</f>
        <v>6741.4384057226871</v>
      </c>
      <c r="D24" s="66">
        <f>IF(C24&gt;0,SUM(H9:H44),D23)</f>
        <v>10204.10360261831</v>
      </c>
      <c r="F24" s="30">
        <f t="shared" si="7"/>
        <v>16</v>
      </c>
      <c r="G24" s="34">
        <f t="shared" si="8"/>
        <v>10647.11196821583</v>
      </c>
      <c r="H24" s="34">
        <f t="shared" si="0"/>
        <v>291.81959386218222</v>
      </c>
      <c r="I24" s="34">
        <f t="shared" si="4"/>
        <v>240.53600454860924</v>
      </c>
      <c r="J24" s="34">
        <f t="shared" si="1"/>
        <v>532.35559841079146</v>
      </c>
      <c r="K24" s="34"/>
      <c r="L24" s="34"/>
      <c r="N24" s="46">
        <f t="shared" si="5"/>
        <v>10647.11196821583</v>
      </c>
      <c r="O24" s="47">
        <f t="shared" si="2"/>
        <v>291.81959386218222</v>
      </c>
      <c r="P24" s="47">
        <f t="shared" si="3"/>
        <v>240.53600454860924</v>
      </c>
      <c r="Q24" s="48">
        <f t="shared" si="6"/>
        <v>532.35559841079146</v>
      </c>
    </row>
    <row r="25" spans="2:17">
      <c r="B25" s="64" t="s">
        <v>10</v>
      </c>
      <c r="C25" s="65">
        <f>IF(G56&gt;0,G56,0)</f>
        <v>5124.6595704218162</v>
      </c>
      <c r="D25" s="66">
        <f>IF(C25&gt;0,SUM(H9:H56),D24)</f>
        <v>12121.275298745024</v>
      </c>
      <c r="F25" s="30">
        <f t="shared" si="7"/>
        <v>17</v>
      </c>
      <c r="G25" s="34">
        <f t="shared" si="8"/>
        <v>10406.575963667221</v>
      </c>
      <c r="H25" s="34">
        <f t="shared" si="0"/>
        <v>285.22690287084572</v>
      </c>
      <c r="I25" s="34">
        <f t="shared" si="4"/>
        <v>235.10189531251535</v>
      </c>
      <c r="J25" s="34">
        <f t="shared" si="1"/>
        <v>520.32879818336107</v>
      </c>
      <c r="K25" s="34"/>
      <c r="L25" s="34"/>
      <c r="N25" s="46">
        <f t="shared" si="5"/>
        <v>10406.575963667221</v>
      </c>
      <c r="O25" s="47">
        <f t="shared" si="2"/>
        <v>285.22690287084572</v>
      </c>
      <c r="P25" s="47">
        <f t="shared" si="3"/>
        <v>235.10189531251535</v>
      </c>
      <c r="Q25" s="48">
        <f t="shared" si="6"/>
        <v>520.32879818336107</v>
      </c>
    </row>
    <row r="26" spans="2:17">
      <c r="B26" s="64" t="s">
        <v>11</v>
      </c>
      <c r="C26" s="65">
        <f>IF(G68&gt;0,G68,0)</f>
        <v>3894.9114693752745</v>
      </c>
      <c r="D26" s="66">
        <f>IF(C26&gt;0,SUM(H9:H68),D25)</f>
        <v>13578.637853831591</v>
      </c>
      <c r="F26" s="30">
        <f t="shared" si="7"/>
        <v>18</v>
      </c>
      <c r="G26" s="34">
        <f t="shared" si="8"/>
        <v>10171.474068354706</v>
      </c>
      <c r="H26" s="34">
        <f t="shared" si="0"/>
        <v>278.78315175682189</v>
      </c>
      <c r="I26" s="34">
        <f t="shared" si="4"/>
        <v>229.79055166091342</v>
      </c>
      <c r="J26" s="34">
        <f t="shared" si="1"/>
        <v>508.57370341773532</v>
      </c>
      <c r="K26" s="34"/>
      <c r="L26" s="34"/>
      <c r="N26" s="46">
        <f t="shared" si="5"/>
        <v>10171.474068354706</v>
      </c>
      <c r="O26" s="47">
        <f t="shared" si="2"/>
        <v>278.78315175682189</v>
      </c>
      <c r="P26" s="47">
        <f t="shared" si="3"/>
        <v>229.79055166091342</v>
      </c>
      <c r="Q26" s="48">
        <f t="shared" si="6"/>
        <v>508.57370341773532</v>
      </c>
    </row>
    <row r="27" spans="2:17">
      <c r="B27" s="64" t="s">
        <v>12</v>
      </c>
      <c r="C27" s="65">
        <f>IF(G80&gt;0,G80,0)</f>
        <v>2590.8646381840863</v>
      </c>
      <c r="D27" s="66">
        <f>IF(C27&gt;0,SUM(H9:H80),D26)</f>
        <v>14638.849272408837</v>
      </c>
      <c r="F27" s="30">
        <f t="shared" si="7"/>
        <v>19</v>
      </c>
      <c r="G27" s="34">
        <f t="shared" si="8"/>
        <v>9941.6835166937926</v>
      </c>
      <c r="H27" s="34">
        <f t="shared" si="0"/>
        <v>272.48497572004902</v>
      </c>
      <c r="I27" s="34">
        <f t="shared" si="4"/>
        <v>224.59920011464061</v>
      </c>
      <c r="J27" s="34">
        <f t="shared" si="1"/>
        <v>497.08417583468963</v>
      </c>
      <c r="K27" s="34"/>
      <c r="L27" s="34"/>
      <c r="N27" s="46">
        <f t="shared" si="5"/>
        <v>9941.6835166937926</v>
      </c>
      <c r="O27" s="47">
        <f t="shared" si="2"/>
        <v>272.48497572004902</v>
      </c>
      <c r="P27" s="47">
        <f t="shared" si="3"/>
        <v>224.59920011464061</v>
      </c>
      <c r="Q27" s="48">
        <f t="shared" si="6"/>
        <v>497.08417583468963</v>
      </c>
    </row>
    <row r="28" spans="2:17">
      <c r="B28" s="64" t="s">
        <v>13</v>
      </c>
      <c r="C28" s="65">
        <f>IF(G92&gt;0,G92,0)</f>
        <v>786.97403664154217</v>
      </c>
      <c r="D28" s="66">
        <f>IF(C28&gt;0,SUM(H9:H92),D27)</f>
        <v>15185.51703596235</v>
      </c>
      <c r="F28" s="30">
        <f t="shared" si="7"/>
        <v>20</v>
      </c>
      <c r="G28" s="34">
        <f t="shared" si="8"/>
        <v>9717.0843165791521</v>
      </c>
      <c r="H28" s="34">
        <f t="shared" si="0"/>
        <v>266.32908597690692</v>
      </c>
      <c r="I28" s="34">
        <f t="shared" si="4"/>
        <v>219.52512985205072</v>
      </c>
      <c r="J28" s="34">
        <f t="shared" si="1"/>
        <v>485.85421582895765</v>
      </c>
      <c r="K28" s="34"/>
      <c r="L28" s="34"/>
      <c r="N28" s="46">
        <f t="shared" si="5"/>
        <v>9717.0843165791521</v>
      </c>
      <c r="O28" s="47">
        <f t="shared" si="2"/>
        <v>266.32908597690692</v>
      </c>
      <c r="P28" s="47">
        <f t="shared" si="3"/>
        <v>219.52512985205072</v>
      </c>
      <c r="Q28" s="48">
        <f t="shared" si="6"/>
        <v>485.85421582895765</v>
      </c>
    </row>
    <row r="29" spans="2:17">
      <c r="B29" s="64" t="s">
        <v>14</v>
      </c>
      <c r="C29" s="65">
        <f>IF(G104&gt;0,G104,0)</f>
        <v>0</v>
      </c>
      <c r="D29" s="66">
        <f>IF(C29&gt;0,SUM(H9:H104),D28)</f>
        <v>15185.51703596235</v>
      </c>
      <c r="F29" s="30">
        <f t="shared" si="7"/>
        <v>21</v>
      </c>
      <c r="G29" s="34">
        <f t="shared" si="8"/>
        <v>9497.5591867271014</v>
      </c>
      <c r="H29" s="34">
        <f t="shared" si="0"/>
        <v>260.31226804287866</v>
      </c>
      <c r="I29" s="34">
        <f t="shared" si="4"/>
        <v>214.56569129347645</v>
      </c>
      <c r="J29" s="34">
        <f t="shared" si="1"/>
        <v>474.8779593363551</v>
      </c>
      <c r="K29" s="34"/>
      <c r="L29" s="34"/>
      <c r="N29" s="46">
        <f t="shared" si="5"/>
        <v>9497.5591867271014</v>
      </c>
      <c r="O29" s="47">
        <f t="shared" si="2"/>
        <v>260.31226804287866</v>
      </c>
      <c r="P29" s="47">
        <f t="shared" si="3"/>
        <v>214.56569129347645</v>
      </c>
      <c r="Q29" s="48">
        <f t="shared" si="6"/>
        <v>474.8779593363551</v>
      </c>
    </row>
    <row r="30" spans="2:17">
      <c r="B30" s="64" t="s">
        <v>15</v>
      </c>
      <c r="C30" s="65">
        <f>IF(G116&gt;0,G116,0)</f>
        <v>0</v>
      </c>
      <c r="D30" s="66">
        <f>IF(C30&gt;0,SUM(H9:H116),D29)</f>
        <v>15185.51703596235</v>
      </c>
      <c r="F30" s="30">
        <f t="shared" si="7"/>
        <v>22</v>
      </c>
      <c r="G30" s="34">
        <f t="shared" si="8"/>
        <v>9282.993495433624</v>
      </c>
      <c r="H30" s="34">
        <f t="shared" si="0"/>
        <v>254.43138005400991</v>
      </c>
      <c r="I30" s="34">
        <f t="shared" si="4"/>
        <v>209.71829471767134</v>
      </c>
      <c r="J30" s="34">
        <f t="shared" si="1"/>
        <v>464.14967477168125</v>
      </c>
      <c r="K30" s="34"/>
      <c r="L30" s="34"/>
      <c r="N30" s="46">
        <f t="shared" si="5"/>
        <v>9282.993495433624</v>
      </c>
      <c r="O30" s="47">
        <f t="shared" si="2"/>
        <v>254.43138005400991</v>
      </c>
      <c r="P30" s="47">
        <f t="shared" si="3"/>
        <v>209.71829471767134</v>
      </c>
      <c r="Q30" s="48">
        <f t="shared" si="6"/>
        <v>464.14967477168125</v>
      </c>
    </row>
    <row r="31" spans="2:17" ht="15.75" thickBot="1">
      <c r="B31" s="67" t="s">
        <v>16</v>
      </c>
      <c r="C31" s="68">
        <f>IF(G128&gt;0,G128,0)</f>
        <v>0</v>
      </c>
      <c r="D31" s="69">
        <f>IF(C31&gt;0,SUM(H9:H128),D30)</f>
        <v>15185.51703596235</v>
      </c>
      <c r="F31" s="30">
        <f t="shared" si="7"/>
        <v>23</v>
      </c>
      <c r="G31" s="34">
        <f t="shared" si="8"/>
        <v>9073.2752007159525</v>
      </c>
      <c r="H31" s="34">
        <f t="shared" si="0"/>
        <v>248.68335112628972</v>
      </c>
      <c r="I31" s="34">
        <f t="shared" si="4"/>
        <v>204.9804089095079</v>
      </c>
      <c r="J31" s="34">
        <f t="shared" si="1"/>
        <v>453.66376003579762</v>
      </c>
      <c r="K31" s="34"/>
      <c r="L31" s="34"/>
      <c r="N31" s="46">
        <f t="shared" si="5"/>
        <v>9073.2752007159525</v>
      </c>
      <c r="O31" s="47">
        <f t="shared" si="2"/>
        <v>248.68335112628972</v>
      </c>
      <c r="P31" s="47">
        <f t="shared" si="3"/>
        <v>204.9804089095079</v>
      </c>
      <c r="Q31" s="48">
        <f t="shared" si="6"/>
        <v>453.66376003579762</v>
      </c>
    </row>
    <row r="32" spans="2:17">
      <c r="F32" s="41">
        <f t="shared" si="7"/>
        <v>24</v>
      </c>
      <c r="G32" s="42">
        <f t="shared" si="8"/>
        <v>8868.2947918064438</v>
      </c>
      <c r="H32" s="42">
        <f t="shared" si="0"/>
        <v>243.06517975209493</v>
      </c>
      <c r="I32" s="42">
        <f t="shared" si="4"/>
        <v>200.34955983822726</v>
      </c>
      <c r="J32" s="42">
        <f t="shared" si="1"/>
        <v>443.4147395903222</v>
      </c>
      <c r="K32" s="34"/>
      <c r="L32" s="34"/>
      <c r="N32" s="52">
        <f t="shared" si="5"/>
        <v>8868.2947918064438</v>
      </c>
      <c r="O32" s="53">
        <f t="shared" si="2"/>
        <v>243.06517975209493</v>
      </c>
      <c r="P32" s="53">
        <f t="shared" si="3"/>
        <v>200.34955983822726</v>
      </c>
      <c r="Q32" s="54">
        <f t="shared" si="6"/>
        <v>443.4147395903222</v>
      </c>
    </row>
    <row r="33" spans="6:17">
      <c r="F33" s="30">
        <f t="shared" si="7"/>
        <v>25</v>
      </c>
      <c r="G33" s="34">
        <f t="shared" si="8"/>
        <v>8667.9452319682168</v>
      </c>
      <c r="H33" s="34">
        <f t="shared" si="0"/>
        <v>237.57393223286221</v>
      </c>
      <c r="I33" s="34">
        <f t="shared" si="4"/>
        <v>195.82332936554866</v>
      </c>
      <c r="J33" s="34">
        <f t="shared" si="1"/>
        <v>433.39726159841086</v>
      </c>
      <c r="K33" s="34"/>
      <c r="L33" s="34"/>
      <c r="N33" s="46">
        <f t="shared" si="5"/>
        <v>8667.9452319682168</v>
      </c>
      <c r="O33" s="47">
        <f t="shared" si="2"/>
        <v>237.57393223286221</v>
      </c>
      <c r="P33" s="47">
        <f t="shared" si="3"/>
        <v>195.82332936554866</v>
      </c>
      <c r="Q33" s="48">
        <f t="shared" si="6"/>
        <v>433.39726159841086</v>
      </c>
    </row>
    <row r="34" spans="6:17">
      <c r="F34" s="30">
        <f t="shared" si="7"/>
        <v>26</v>
      </c>
      <c r="G34" s="34">
        <f t="shared" si="8"/>
        <v>8472.1219026026683</v>
      </c>
      <c r="H34" s="34">
        <f t="shared" si="0"/>
        <v>232.20674114716815</v>
      </c>
      <c r="I34" s="34">
        <f t="shared" si="4"/>
        <v>191.39935398296529</v>
      </c>
      <c r="J34" s="34">
        <f t="shared" si="1"/>
        <v>423.60609513013344</v>
      </c>
      <c r="K34" s="34"/>
      <c r="L34" s="34"/>
      <c r="N34" s="46">
        <f t="shared" si="5"/>
        <v>8472.1219026026683</v>
      </c>
      <c r="O34" s="47">
        <f t="shared" si="2"/>
        <v>232.20674114716815</v>
      </c>
      <c r="P34" s="47">
        <f t="shared" si="3"/>
        <v>191.39935398296529</v>
      </c>
      <c r="Q34" s="48">
        <f t="shared" si="6"/>
        <v>423.60609513013344</v>
      </c>
    </row>
    <row r="35" spans="6:17">
      <c r="F35" s="30">
        <f t="shared" si="7"/>
        <v>27</v>
      </c>
      <c r="G35" s="34">
        <f t="shared" si="8"/>
        <v>8280.7225486197021</v>
      </c>
      <c r="H35" s="34">
        <f t="shared" si="0"/>
        <v>226.96080385341833</v>
      </c>
      <c r="I35" s="34">
        <f t="shared" si="4"/>
        <v>187.07532357756679</v>
      </c>
      <c r="J35" s="34">
        <f t="shared" si="1"/>
        <v>414.03612743098512</v>
      </c>
      <c r="K35" s="34"/>
      <c r="L35" s="34"/>
      <c r="N35" s="46">
        <f t="shared" si="5"/>
        <v>8280.7225486197021</v>
      </c>
      <c r="O35" s="47">
        <f t="shared" si="2"/>
        <v>226.96080385341833</v>
      </c>
      <c r="P35" s="47">
        <f t="shared" si="3"/>
        <v>187.07532357756679</v>
      </c>
      <c r="Q35" s="48">
        <f t="shared" si="6"/>
        <v>414.03612743098512</v>
      </c>
    </row>
    <row r="36" spans="6:17">
      <c r="F36" s="30">
        <f t="shared" si="7"/>
        <v>28</v>
      </c>
      <c r="G36" s="34">
        <f t="shared" si="8"/>
        <v>8093.6472250421357</v>
      </c>
      <c r="H36" s="34">
        <f t="shared" si="0"/>
        <v>221.83338102636321</v>
      </c>
      <c r="I36" s="34">
        <f t="shared" si="4"/>
        <v>182.84898022574362</v>
      </c>
      <c r="J36" s="34">
        <f t="shared" si="1"/>
        <v>404.68236125210683</v>
      </c>
      <c r="K36" s="34"/>
      <c r="L36" s="34"/>
      <c r="N36" s="46">
        <f t="shared" si="5"/>
        <v>8093.6472250421357</v>
      </c>
      <c r="O36" s="47">
        <f t="shared" si="2"/>
        <v>221.83338102636321</v>
      </c>
      <c r="P36" s="47">
        <f t="shared" si="3"/>
        <v>182.84898022574362</v>
      </c>
      <c r="Q36" s="48">
        <f t="shared" si="6"/>
        <v>404.68236125210683</v>
      </c>
    </row>
    <row r="37" spans="6:17">
      <c r="F37" s="30">
        <f t="shared" si="7"/>
        <v>29</v>
      </c>
      <c r="G37" s="34">
        <f t="shared" si="8"/>
        <v>7910.7982448163921</v>
      </c>
      <c r="H37" s="34">
        <f t="shared" si="0"/>
        <v>216.82179522667593</v>
      </c>
      <c r="I37" s="34">
        <f t="shared" si="4"/>
        <v>178.71811701414367</v>
      </c>
      <c r="J37" s="34">
        <f t="shared" si="1"/>
        <v>395.5399122408196</v>
      </c>
      <c r="K37" s="34"/>
      <c r="L37" s="34"/>
      <c r="N37" s="46">
        <f t="shared" si="5"/>
        <v>7910.7982448163921</v>
      </c>
      <c r="O37" s="47">
        <f t="shared" si="2"/>
        <v>216.82179522667593</v>
      </c>
      <c r="P37" s="47">
        <f t="shared" si="3"/>
        <v>178.71811701414367</v>
      </c>
      <c r="Q37" s="48">
        <f t="shared" si="6"/>
        <v>395.5399122408196</v>
      </c>
    </row>
    <row r="38" spans="6:17">
      <c r="F38" s="30">
        <f t="shared" si="7"/>
        <v>30</v>
      </c>
      <c r="G38" s="34">
        <f t="shared" si="8"/>
        <v>7732.0801278022482</v>
      </c>
      <c r="H38" s="34">
        <f t="shared" si="0"/>
        <v>211.92342950284663</v>
      </c>
      <c r="I38" s="34">
        <f t="shared" si="4"/>
        <v>174.6805768872658</v>
      </c>
      <c r="J38" s="34">
        <f t="shared" si="1"/>
        <v>386.60400639011243</v>
      </c>
      <c r="K38" s="34"/>
      <c r="L38" s="34"/>
      <c r="N38" s="46">
        <f t="shared" si="5"/>
        <v>7732.0801278022482</v>
      </c>
      <c r="O38" s="47">
        <f t="shared" si="2"/>
        <v>211.92342950284663</v>
      </c>
      <c r="P38" s="47">
        <f t="shared" si="3"/>
        <v>174.6805768872658</v>
      </c>
      <c r="Q38" s="48">
        <f t="shared" si="6"/>
        <v>386.60400639011243</v>
      </c>
    </row>
    <row r="39" spans="6:17">
      <c r="F39" s="30">
        <f t="shared" si="7"/>
        <v>31</v>
      </c>
      <c r="G39" s="34">
        <f t="shared" si="8"/>
        <v>7557.3995509149827</v>
      </c>
      <c r="H39" s="34">
        <f t="shared" si="0"/>
        <v>207.13572602466149</v>
      </c>
      <c r="I39" s="34">
        <f t="shared" si="4"/>
        <v>170.73425152108769</v>
      </c>
      <c r="J39" s="34">
        <f t="shared" si="1"/>
        <v>377.86997754574918</v>
      </c>
      <c r="K39" s="34"/>
      <c r="L39" s="34"/>
      <c r="N39" s="46">
        <f t="shared" si="5"/>
        <v>7557.3995509149827</v>
      </c>
      <c r="O39" s="47">
        <f t="shared" si="2"/>
        <v>207.13572602466149</v>
      </c>
      <c r="P39" s="47">
        <f t="shared" si="3"/>
        <v>170.73425152108769</v>
      </c>
      <c r="Q39" s="48">
        <f t="shared" si="6"/>
        <v>377.86997754574918</v>
      </c>
    </row>
    <row r="40" spans="6:17">
      <c r="F40" s="30">
        <f t="shared" si="7"/>
        <v>32</v>
      </c>
      <c r="G40" s="34">
        <f t="shared" si="8"/>
        <v>7386.6652993938951</v>
      </c>
      <c r="H40" s="34">
        <f t="shared" si="0"/>
        <v>202.45618474755435</v>
      </c>
      <c r="I40" s="34">
        <f t="shared" si="4"/>
        <v>166.87708022214042</v>
      </c>
      <c r="J40" s="34">
        <f t="shared" si="1"/>
        <v>369.33326496969477</v>
      </c>
      <c r="K40" s="34"/>
      <c r="L40" s="34"/>
      <c r="N40" s="46">
        <f t="shared" si="5"/>
        <v>7386.6652993938951</v>
      </c>
      <c r="O40" s="47">
        <f t="shared" si="2"/>
        <v>202.45618474755435</v>
      </c>
      <c r="P40" s="47">
        <f t="shared" si="3"/>
        <v>166.87708022214042</v>
      </c>
      <c r="Q40" s="48">
        <f t="shared" si="6"/>
        <v>369.33326496969477</v>
      </c>
    </row>
    <row r="41" spans="6:17">
      <c r="F41" s="30">
        <f t="shared" si="7"/>
        <v>33</v>
      </c>
      <c r="G41" s="34">
        <f t="shared" si="8"/>
        <v>7219.7882191717545</v>
      </c>
      <c r="H41" s="34">
        <f t="shared" ref="H41:H72" si="9">G41*($C$10/360*30)</f>
        <v>197.88236210713251</v>
      </c>
      <c r="I41" s="34">
        <f t="shared" si="4"/>
        <v>163.10704885145526</v>
      </c>
      <c r="J41" s="34">
        <f t="shared" ref="J41:J72" si="10">IF(G41*$C$12&lt;=200,200,G41*$C$12)</f>
        <v>360.98941095858777</v>
      </c>
      <c r="K41" s="34"/>
      <c r="L41" s="34"/>
      <c r="N41" s="46">
        <f t="shared" si="5"/>
        <v>7219.7882191717545</v>
      </c>
      <c r="O41" s="47">
        <f t="shared" ref="O41:O72" si="11">IF(G41&gt;=0,G41*($C$10/360*30),"")</f>
        <v>197.88236210713251</v>
      </c>
      <c r="P41" s="47">
        <f t="shared" si="3"/>
        <v>163.10704885145526</v>
      </c>
      <c r="Q41" s="48">
        <f t="shared" si="6"/>
        <v>360.98941095858777</v>
      </c>
    </row>
    <row r="42" spans="6:17">
      <c r="F42" s="30">
        <f t="shared" si="7"/>
        <v>34</v>
      </c>
      <c r="G42" s="34">
        <f t="shared" si="8"/>
        <v>7056.6811703202993</v>
      </c>
      <c r="H42" s="34">
        <f t="shared" si="9"/>
        <v>193.41186974319552</v>
      </c>
      <c r="I42" s="34">
        <f t="shared" si="4"/>
        <v>159.42218877281945</v>
      </c>
      <c r="J42" s="34">
        <f t="shared" si="10"/>
        <v>352.83405851601498</v>
      </c>
      <c r="K42" s="34"/>
      <c r="L42" s="34"/>
      <c r="N42" s="46">
        <f t="shared" si="5"/>
        <v>7056.6811703202993</v>
      </c>
      <c r="O42" s="47">
        <f t="shared" si="11"/>
        <v>193.41186974319552</v>
      </c>
      <c r="P42" s="47">
        <f t="shared" si="3"/>
        <v>159.42218877281945</v>
      </c>
      <c r="Q42" s="48">
        <f t="shared" si="6"/>
        <v>352.83405851601498</v>
      </c>
    </row>
    <row r="43" spans="6:17">
      <c r="F43" s="30">
        <f t="shared" si="7"/>
        <v>35</v>
      </c>
      <c r="G43" s="34">
        <f t="shared" si="8"/>
        <v>6897.2589815474803</v>
      </c>
      <c r="H43" s="34">
        <f t="shared" si="9"/>
        <v>189.04237325258052</v>
      </c>
      <c r="I43" s="34">
        <f t="shared" si="4"/>
        <v>155.82057582479351</v>
      </c>
      <c r="J43" s="34">
        <f t="shared" si="10"/>
        <v>344.86294907737403</v>
      </c>
      <c r="K43" s="34"/>
      <c r="L43" s="34"/>
      <c r="N43" s="46">
        <f t="shared" si="5"/>
        <v>6897.2589815474803</v>
      </c>
      <c r="O43" s="47">
        <f t="shared" si="11"/>
        <v>189.04237325258052</v>
      </c>
      <c r="P43" s="47">
        <f t="shared" si="3"/>
        <v>155.82057582479351</v>
      </c>
      <c r="Q43" s="48">
        <f t="shared" si="6"/>
        <v>344.86294907737403</v>
      </c>
    </row>
    <row r="44" spans="6:17">
      <c r="F44" s="39">
        <f t="shared" si="7"/>
        <v>36</v>
      </c>
      <c r="G44" s="40">
        <f t="shared" si="8"/>
        <v>6741.4384057226871</v>
      </c>
      <c r="H44" s="40">
        <f t="shared" si="9"/>
        <v>184.77159097018264</v>
      </c>
      <c r="I44" s="40">
        <f t="shared" si="4"/>
        <v>152.30032931595176</v>
      </c>
      <c r="J44" s="40">
        <f t="shared" si="10"/>
        <v>337.0719202861344</v>
      </c>
      <c r="K44" s="34"/>
      <c r="L44" s="34"/>
      <c r="N44" s="49">
        <f t="shared" si="5"/>
        <v>6741.4384057226871</v>
      </c>
      <c r="O44" s="50">
        <f t="shared" si="11"/>
        <v>184.77159097018264</v>
      </c>
      <c r="P44" s="50">
        <f t="shared" si="3"/>
        <v>152.30032931595176</v>
      </c>
      <c r="Q44" s="51">
        <f t="shared" si="6"/>
        <v>337.0719202861344</v>
      </c>
    </row>
    <row r="45" spans="6:17">
      <c r="F45" s="30">
        <f t="shared" si="7"/>
        <v>37</v>
      </c>
      <c r="G45" s="34">
        <f t="shared" si="8"/>
        <v>6589.1380764067353</v>
      </c>
      <c r="H45" s="34">
        <f t="shared" si="9"/>
        <v>180.59729277751461</v>
      </c>
      <c r="I45" s="34">
        <f t="shared" si="4"/>
        <v>148.85961104282217</v>
      </c>
      <c r="J45" s="34">
        <f t="shared" si="10"/>
        <v>329.45690382033678</v>
      </c>
      <c r="K45" s="34"/>
      <c r="L45" s="34"/>
      <c r="N45" s="46">
        <f t="shared" si="5"/>
        <v>6589.1380764067353</v>
      </c>
      <c r="O45" s="47">
        <f t="shared" si="11"/>
        <v>180.59729277751461</v>
      </c>
      <c r="P45" s="47">
        <f t="shared" si="3"/>
        <v>148.85961104282217</v>
      </c>
      <c r="Q45" s="48">
        <f t="shared" si="6"/>
        <v>329.45690382033678</v>
      </c>
    </row>
    <row r="46" spans="6:17">
      <c r="F46" s="30">
        <f t="shared" si="7"/>
        <v>38</v>
      </c>
      <c r="G46" s="34">
        <f t="shared" si="8"/>
        <v>6440.2784653639128</v>
      </c>
      <c r="H46" s="34">
        <f t="shared" si="9"/>
        <v>176.51729893818256</v>
      </c>
      <c r="I46" s="34">
        <f t="shared" si="4"/>
        <v>145.49662433001308</v>
      </c>
      <c r="J46" s="34">
        <f t="shared" si="10"/>
        <v>322.01392326819564</v>
      </c>
      <c r="K46" s="34"/>
      <c r="L46" s="34"/>
      <c r="N46" s="46">
        <f t="shared" si="5"/>
        <v>6440.2784653639128</v>
      </c>
      <c r="O46" s="47">
        <f t="shared" si="11"/>
        <v>176.51729893818256</v>
      </c>
      <c r="P46" s="47">
        <f t="shared" si="3"/>
        <v>145.49662433001308</v>
      </c>
      <c r="Q46" s="48">
        <f t="shared" si="6"/>
        <v>322.01392326819564</v>
      </c>
    </row>
    <row r="47" spans="6:17">
      <c r="F47" s="30">
        <f t="shared" si="7"/>
        <v>39</v>
      </c>
      <c r="G47" s="34">
        <f t="shared" si="8"/>
        <v>6294.7818410338996</v>
      </c>
      <c r="H47" s="34">
        <f t="shared" si="9"/>
        <v>172.5294789596708</v>
      </c>
      <c r="I47" s="34">
        <f t="shared" si="4"/>
        <v>142.20961309202423</v>
      </c>
      <c r="J47" s="34">
        <f t="shared" si="10"/>
        <v>314.73909205169502</v>
      </c>
      <c r="K47" s="34"/>
      <c r="L47" s="34"/>
      <c r="N47" s="46">
        <f t="shared" si="5"/>
        <v>6294.7818410338996</v>
      </c>
      <c r="O47" s="47">
        <f t="shared" si="11"/>
        <v>172.5294789596708</v>
      </c>
      <c r="P47" s="47">
        <f t="shared" si="3"/>
        <v>142.20961309202423</v>
      </c>
      <c r="Q47" s="48">
        <f t="shared" si="6"/>
        <v>314.73909205169502</v>
      </c>
    </row>
    <row r="48" spans="6:17">
      <c r="F48" s="30">
        <f t="shared" si="7"/>
        <v>40</v>
      </c>
      <c r="G48" s="34">
        <f t="shared" si="8"/>
        <v>6152.5722279418751</v>
      </c>
      <c r="H48" s="34">
        <f t="shared" si="9"/>
        <v>168.63175048084022</v>
      </c>
      <c r="I48" s="34">
        <f t="shared" si="4"/>
        <v>138.99686091625355</v>
      </c>
      <c r="J48" s="34">
        <f t="shared" si="10"/>
        <v>307.62861139709378</v>
      </c>
      <c r="K48" s="34"/>
      <c r="L48" s="34"/>
      <c r="N48" s="46">
        <f t="shared" si="5"/>
        <v>6152.5722279418751</v>
      </c>
      <c r="O48" s="47">
        <f t="shared" si="11"/>
        <v>168.63175048084022</v>
      </c>
      <c r="P48" s="47">
        <f t="shared" si="3"/>
        <v>138.99686091625355</v>
      </c>
      <c r="Q48" s="48">
        <f t="shared" si="6"/>
        <v>307.62861139709378</v>
      </c>
    </row>
    <row r="49" spans="6:17">
      <c r="F49" s="30">
        <f t="shared" si="7"/>
        <v>41</v>
      </c>
      <c r="G49" s="34">
        <f t="shared" si="8"/>
        <v>6013.5753670256217</v>
      </c>
      <c r="H49" s="34">
        <f t="shared" si="9"/>
        <v>164.82207818456058</v>
      </c>
      <c r="I49" s="34">
        <f t="shared" si="4"/>
        <v>135.85669016672054</v>
      </c>
      <c r="J49" s="34">
        <f t="shared" si="10"/>
        <v>300.67876835128112</v>
      </c>
      <c r="K49" s="34"/>
      <c r="L49" s="34"/>
      <c r="N49" s="46">
        <f t="shared" si="5"/>
        <v>6013.5753670256217</v>
      </c>
      <c r="O49" s="47">
        <f t="shared" si="11"/>
        <v>164.82207818456058</v>
      </c>
      <c r="P49" s="47">
        <f t="shared" si="3"/>
        <v>135.85669016672054</v>
      </c>
      <c r="Q49" s="48">
        <f t="shared" si="6"/>
        <v>300.67876835128112</v>
      </c>
    </row>
    <row r="50" spans="6:17">
      <c r="F50" s="30">
        <f t="shared" si="7"/>
        <v>42</v>
      </c>
      <c r="G50" s="34">
        <f t="shared" si="8"/>
        <v>5877.7186768589008</v>
      </c>
      <c r="H50" s="34">
        <f t="shared" si="9"/>
        <v>161.09847273490772</v>
      </c>
      <c r="I50" s="34">
        <f t="shared" si="4"/>
        <v>132.78746110803735</v>
      </c>
      <c r="J50" s="34">
        <f t="shared" si="10"/>
        <v>293.88593384294506</v>
      </c>
      <c r="K50" s="34"/>
      <c r="L50" s="34"/>
      <c r="N50" s="46">
        <f t="shared" si="5"/>
        <v>5877.7186768589008</v>
      </c>
      <c r="O50" s="47">
        <f t="shared" si="11"/>
        <v>161.09847273490772</v>
      </c>
      <c r="P50" s="47">
        <f t="shared" si="3"/>
        <v>132.78746110803735</v>
      </c>
      <c r="Q50" s="48">
        <f t="shared" si="6"/>
        <v>293.88593384294506</v>
      </c>
    </row>
    <row r="51" spans="6:17">
      <c r="F51" s="30">
        <f t="shared" si="7"/>
        <v>43</v>
      </c>
      <c r="G51" s="34">
        <f t="shared" si="8"/>
        <v>5744.9312157508639</v>
      </c>
      <c r="H51" s="34">
        <f t="shared" si="9"/>
        <v>157.4589897383716</v>
      </c>
      <c r="I51" s="34">
        <f t="shared" si="4"/>
        <v>129.78757104917162</v>
      </c>
      <c r="J51" s="34">
        <f t="shared" si="10"/>
        <v>287.24656078754322</v>
      </c>
      <c r="K51" s="34"/>
      <c r="L51" s="34"/>
      <c r="N51" s="46">
        <f t="shared" si="5"/>
        <v>5744.9312157508639</v>
      </c>
      <c r="O51" s="47">
        <f t="shared" si="11"/>
        <v>157.4589897383716</v>
      </c>
      <c r="P51" s="47">
        <f t="shared" si="3"/>
        <v>129.78757104917162</v>
      </c>
      <c r="Q51" s="48">
        <f t="shared" si="6"/>
        <v>287.24656078754322</v>
      </c>
    </row>
    <row r="52" spans="6:17">
      <c r="F52" s="30">
        <f t="shared" si="7"/>
        <v>44</v>
      </c>
      <c r="G52" s="34">
        <f t="shared" si="8"/>
        <v>5615.1436447016922</v>
      </c>
      <c r="H52" s="34">
        <f t="shared" si="9"/>
        <v>153.90172872853222</v>
      </c>
      <c r="I52" s="34">
        <f t="shared" si="4"/>
        <v>126.85545350655238</v>
      </c>
      <c r="J52" s="34">
        <f t="shared" si="10"/>
        <v>280.7571822350846</v>
      </c>
      <c r="K52" s="34"/>
      <c r="L52" s="34"/>
      <c r="N52" s="46">
        <f t="shared" si="5"/>
        <v>5615.1436447016922</v>
      </c>
      <c r="O52" s="47">
        <f t="shared" si="11"/>
        <v>153.90172872853222</v>
      </c>
      <c r="P52" s="47">
        <f t="shared" si="3"/>
        <v>126.85545350655238</v>
      </c>
      <c r="Q52" s="48">
        <f t="shared" si="6"/>
        <v>280.7571822350846</v>
      </c>
    </row>
    <row r="53" spans="6:17">
      <c r="F53" s="30">
        <f t="shared" si="7"/>
        <v>45</v>
      </c>
      <c r="G53" s="34">
        <f t="shared" si="8"/>
        <v>5488.2881911951399</v>
      </c>
      <c r="H53" s="34">
        <f t="shared" si="9"/>
        <v>150.42483217367345</v>
      </c>
      <c r="I53" s="34">
        <f t="shared" si="4"/>
        <v>123.98957738608357</v>
      </c>
      <c r="J53" s="34">
        <f t="shared" si="10"/>
        <v>274.41440955975702</v>
      </c>
      <c r="K53" s="34"/>
      <c r="L53" s="34"/>
      <c r="N53" s="46">
        <f t="shared" si="5"/>
        <v>5488.2881911951399</v>
      </c>
      <c r="O53" s="47">
        <f t="shared" si="11"/>
        <v>150.42483217367345</v>
      </c>
      <c r="P53" s="47">
        <f t="shared" si="3"/>
        <v>123.98957738608357</v>
      </c>
      <c r="Q53" s="48">
        <f t="shared" si="6"/>
        <v>274.41440955975702</v>
      </c>
    </row>
    <row r="54" spans="6:17">
      <c r="F54" s="30">
        <f t="shared" si="7"/>
        <v>46</v>
      </c>
      <c r="G54" s="34">
        <f t="shared" si="8"/>
        <v>5364.2986138090564</v>
      </c>
      <c r="H54" s="34">
        <f t="shared" si="9"/>
        <v>147.02648450681656</v>
      </c>
      <c r="I54" s="34">
        <f t="shared" si="4"/>
        <v>121.18844618363627</v>
      </c>
      <c r="J54" s="34">
        <f t="shared" si="10"/>
        <v>268.21493069045283</v>
      </c>
      <c r="K54" s="34"/>
      <c r="L54" s="34"/>
      <c r="N54" s="46">
        <f t="shared" si="5"/>
        <v>5364.2986138090564</v>
      </c>
      <c r="O54" s="47">
        <f t="shared" si="11"/>
        <v>147.02648450681656</v>
      </c>
      <c r="P54" s="47">
        <f t="shared" si="3"/>
        <v>121.18844618363627</v>
      </c>
      <c r="Q54" s="48">
        <f t="shared" si="6"/>
        <v>268.21493069045283</v>
      </c>
    </row>
    <row r="55" spans="6:17">
      <c r="F55" s="30">
        <f t="shared" si="7"/>
        <v>47</v>
      </c>
      <c r="G55" s="34">
        <f t="shared" si="8"/>
        <v>5243.1101676254202</v>
      </c>
      <c r="H55" s="34">
        <f t="shared" si="9"/>
        <v>143.70491117766673</v>
      </c>
      <c r="I55" s="34">
        <f t="shared" si="4"/>
        <v>118.4505972036043</v>
      </c>
      <c r="J55" s="34">
        <f t="shared" si="10"/>
        <v>262.15550838127103</v>
      </c>
      <c r="K55" s="34"/>
      <c r="L55" s="34"/>
      <c r="N55" s="46">
        <f t="shared" si="5"/>
        <v>5243.1101676254202</v>
      </c>
      <c r="O55" s="47">
        <f t="shared" si="11"/>
        <v>143.70491117766673</v>
      </c>
      <c r="P55" s="47">
        <f t="shared" si="3"/>
        <v>118.4505972036043</v>
      </c>
      <c r="Q55" s="48">
        <f t="shared" si="6"/>
        <v>262.15550838127103</v>
      </c>
    </row>
    <row r="56" spans="6:17">
      <c r="F56" s="39">
        <f t="shared" si="7"/>
        <v>48</v>
      </c>
      <c r="G56" s="40">
        <f t="shared" si="8"/>
        <v>5124.6595704218162</v>
      </c>
      <c r="H56" s="40">
        <f t="shared" si="9"/>
        <v>140.45837772597795</v>
      </c>
      <c r="I56" s="40">
        <f t="shared" si="4"/>
        <v>115.77460079511289</v>
      </c>
      <c r="J56" s="40">
        <f t="shared" si="10"/>
        <v>256.23297852109084</v>
      </c>
      <c r="K56" s="34"/>
      <c r="L56" s="34"/>
      <c r="N56" s="49">
        <f t="shared" si="5"/>
        <v>5124.6595704218162</v>
      </c>
      <c r="O56" s="50">
        <f t="shared" si="11"/>
        <v>140.45837772597795</v>
      </c>
      <c r="P56" s="50">
        <f t="shared" si="3"/>
        <v>115.77460079511289</v>
      </c>
      <c r="Q56" s="51">
        <f t="shared" si="6"/>
        <v>256.23297852109084</v>
      </c>
    </row>
    <row r="57" spans="6:17">
      <c r="F57" s="30">
        <f t="shared" si="7"/>
        <v>49</v>
      </c>
      <c r="G57" s="34">
        <f t="shared" si="8"/>
        <v>5008.8849696267034</v>
      </c>
      <c r="H57" s="34">
        <f t="shared" si="9"/>
        <v>137.2851888758519</v>
      </c>
      <c r="I57" s="34">
        <f t="shared" si="4"/>
        <v>113.15905960548329</v>
      </c>
      <c r="J57" s="34">
        <f t="shared" si="10"/>
        <v>250.44424848133519</v>
      </c>
      <c r="K57" s="34"/>
      <c r="L57" s="34"/>
      <c r="N57" s="46">
        <f t="shared" si="5"/>
        <v>5008.8849696267034</v>
      </c>
      <c r="O57" s="47">
        <f t="shared" si="11"/>
        <v>137.2851888758519</v>
      </c>
      <c r="P57" s="47">
        <f t="shared" si="3"/>
        <v>113.15905960548329</v>
      </c>
      <c r="Q57" s="48">
        <f t="shared" si="6"/>
        <v>250.44424848133519</v>
      </c>
    </row>
    <row r="58" spans="6:17">
      <c r="F58" s="30">
        <f t="shared" si="7"/>
        <v>50</v>
      </c>
      <c r="G58" s="34">
        <f t="shared" si="8"/>
        <v>4895.7259100212204</v>
      </c>
      <c r="H58" s="34">
        <f t="shared" si="9"/>
        <v>134.18368765049829</v>
      </c>
      <c r="I58" s="34">
        <f t="shared" si="4"/>
        <v>110.60260785056275</v>
      </c>
      <c r="J58" s="34">
        <f t="shared" si="10"/>
        <v>244.78629550106103</v>
      </c>
      <c r="K58" s="34"/>
      <c r="L58" s="34"/>
      <c r="N58" s="46">
        <f t="shared" si="5"/>
        <v>4895.7259100212204</v>
      </c>
      <c r="O58" s="47">
        <f t="shared" si="11"/>
        <v>134.18368765049829</v>
      </c>
      <c r="P58" s="47">
        <f t="shared" si="3"/>
        <v>110.60260785056275</v>
      </c>
      <c r="Q58" s="48">
        <f t="shared" si="6"/>
        <v>244.78629550106103</v>
      </c>
    </row>
    <row r="59" spans="6:17">
      <c r="F59" s="30">
        <f t="shared" si="7"/>
        <v>51</v>
      </c>
      <c r="G59" s="34">
        <f t="shared" si="8"/>
        <v>4785.1233021706576</v>
      </c>
      <c r="H59" s="34">
        <f t="shared" si="9"/>
        <v>131.1522545069941</v>
      </c>
      <c r="I59" s="34">
        <f t="shared" si="4"/>
        <v>108.10391060153879</v>
      </c>
      <c r="J59" s="34">
        <f t="shared" si="10"/>
        <v>239.25616510853288</v>
      </c>
      <c r="K59" s="34"/>
      <c r="L59" s="34"/>
      <c r="N59" s="46">
        <f t="shared" si="5"/>
        <v>4785.1233021706576</v>
      </c>
      <c r="O59" s="47">
        <f t="shared" si="11"/>
        <v>131.1522545069941</v>
      </c>
      <c r="P59" s="47">
        <f t="shared" si="3"/>
        <v>108.10391060153879</v>
      </c>
      <c r="Q59" s="48">
        <f t="shared" si="6"/>
        <v>239.25616510853288</v>
      </c>
    </row>
    <row r="60" spans="6:17">
      <c r="F60" s="30">
        <f t="shared" si="7"/>
        <v>52</v>
      </c>
      <c r="G60" s="34">
        <f t="shared" si="8"/>
        <v>4677.0193915691189</v>
      </c>
      <c r="H60" s="34">
        <f t="shared" si="9"/>
        <v>128.18930649059027</v>
      </c>
      <c r="I60" s="34">
        <f t="shared" si="4"/>
        <v>105.66166308786569</v>
      </c>
      <c r="J60" s="34">
        <f t="shared" si="10"/>
        <v>233.85096957845596</v>
      </c>
      <c r="K60" s="34"/>
      <c r="L60" s="34"/>
      <c r="N60" s="46">
        <f t="shared" si="5"/>
        <v>4677.0193915691189</v>
      </c>
      <c r="O60" s="47">
        <f t="shared" si="11"/>
        <v>128.18930649059027</v>
      </c>
      <c r="P60" s="47">
        <f t="shared" si="3"/>
        <v>105.66166308786569</v>
      </c>
      <c r="Q60" s="48">
        <f t="shared" si="6"/>
        <v>233.85096957845596</v>
      </c>
    </row>
    <row r="61" spans="6:17">
      <c r="F61" s="30">
        <f t="shared" si="7"/>
        <v>53</v>
      </c>
      <c r="G61" s="34">
        <f t="shared" si="8"/>
        <v>4571.3577284812527</v>
      </c>
      <c r="H61" s="34">
        <f t="shared" si="9"/>
        <v>125.29329640812367</v>
      </c>
      <c r="I61" s="34">
        <f t="shared" si="4"/>
        <v>103.27459001593897</v>
      </c>
      <c r="J61" s="34">
        <f t="shared" si="10"/>
        <v>228.56788642406264</v>
      </c>
      <c r="K61" s="34"/>
      <c r="L61" s="34"/>
      <c r="N61" s="46">
        <f t="shared" si="5"/>
        <v>4571.3577284812527</v>
      </c>
      <c r="O61" s="47">
        <f t="shared" si="11"/>
        <v>125.29329640812367</v>
      </c>
      <c r="P61" s="47">
        <f t="shared" si="3"/>
        <v>103.27459001593897</v>
      </c>
      <c r="Q61" s="48">
        <f t="shared" si="6"/>
        <v>228.56788642406264</v>
      </c>
    </row>
    <row r="62" spans="6:17">
      <c r="F62" s="30">
        <f t="shared" si="7"/>
        <v>54</v>
      </c>
      <c r="G62" s="34">
        <f t="shared" si="8"/>
        <v>4468.0831384653138</v>
      </c>
      <c r="H62" s="34">
        <f t="shared" si="9"/>
        <v>122.46271202010348</v>
      </c>
      <c r="I62" s="34">
        <f t="shared" si="4"/>
        <v>100.94144490316222</v>
      </c>
      <c r="J62" s="34">
        <f t="shared" si="10"/>
        <v>223.4041569232657</v>
      </c>
      <c r="K62" s="34"/>
      <c r="L62" s="34"/>
      <c r="N62" s="46">
        <f t="shared" si="5"/>
        <v>4468.0831384653138</v>
      </c>
      <c r="O62" s="47">
        <f t="shared" si="11"/>
        <v>122.46271202010348</v>
      </c>
      <c r="P62" s="47">
        <f t="shared" si="3"/>
        <v>100.94144490316222</v>
      </c>
      <c r="Q62" s="48">
        <f t="shared" si="6"/>
        <v>223.4041569232657</v>
      </c>
    </row>
    <row r="63" spans="6:17">
      <c r="F63" s="30">
        <f t="shared" si="7"/>
        <v>55</v>
      </c>
      <c r="G63" s="34">
        <f t="shared" si="8"/>
        <v>4367.1416935621519</v>
      </c>
      <c r="H63" s="34">
        <f t="shared" si="9"/>
        <v>119.69607525104931</v>
      </c>
      <c r="I63" s="34">
        <f t="shared" si="4"/>
        <v>98.661009427058303</v>
      </c>
      <c r="J63" s="34">
        <f t="shared" si="10"/>
        <v>218.35708467810761</v>
      </c>
      <c r="K63" s="34"/>
      <c r="L63" s="34"/>
      <c r="N63" s="46">
        <f t="shared" si="5"/>
        <v>4367.1416935621519</v>
      </c>
      <c r="O63" s="47">
        <f t="shared" si="11"/>
        <v>119.69607525104931</v>
      </c>
      <c r="P63" s="47">
        <f t="shared" si="3"/>
        <v>98.661009427058303</v>
      </c>
      <c r="Q63" s="48">
        <f t="shared" si="6"/>
        <v>218.35708467810761</v>
      </c>
    </row>
    <row r="64" spans="6:17">
      <c r="F64" s="30">
        <f t="shared" si="7"/>
        <v>56</v>
      </c>
      <c r="G64" s="34">
        <f t="shared" si="8"/>
        <v>4268.4806841350937</v>
      </c>
      <c r="H64" s="34">
        <f t="shared" si="9"/>
        <v>116.99194141766937</v>
      </c>
      <c r="I64" s="34">
        <f t="shared" si="4"/>
        <v>96.432092789085331</v>
      </c>
      <c r="J64" s="34">
        <f t="shared" si="10"/>
        <v>213.4240342067547</v>
      </c>
      <c r="K64" s="34"/>
      <c r="L64" s="34"/>
      <c r="N64" s="46">
        <f t="shared" si="5"/>
        <v>4268.4806841350937</v>
      </c>
      <c r="O64" s="47">
        <f t="shared" si="11"/>
        <v>116.99194141766937</v>
      </c>
      <c r="P64" s="47">
        <f t="shared" si="3"/>
        <v>96.432092789085331</v>
      </c>
      <c r="Q64" s="48">
        <f t="shared" si="6"/>
        <v>213.4240342067547</v>
      </c>
    </row>
    <row r="65" spans="6:17">
      <c r="F65" s="30">
        <f t="shared" si="7"/>
        <v>57</v>
      </c>
      <c r="G65" s="34">
        <f t="shared" si="8"/>
        <v>4172.0485913460088</v>
      </c>
      <c r="H65" s="34">
        <f t="shared" si="9"/>
        <v>114.34889847447519</v>
      </c>
      <c r="I65" s="34">
        <f t="shared" si="4"/>
        <v>94.253531092825256</v>
      </c>
      <c r="J65" s="34">
        <f t="shared" si="10"/>
        <v>208.60242956730045</v>
      </c>
      <c r="K65" s="34"/>
      <c r="L65" s="34"/>
      <c r="N65" s="46">
        <f t="shared" si="5"/>
        <v>4172.0485913460088</v>
      </c>
      <c r="O65" s="47">
        <f t="shared" si="11"/>
        <v>114.34889847447519</v>
      </c>
      <c r="P65" s="47">
        <f t="shared" si="3"/>
        <v>94.253531092825256</v>
      </c>
      <c r="Q65" s="48">
        <f t="shared" si="6"/>
        <v>208.60242956730045</v>
      </c>
    </row>
    <row r="66" spans="6:17">
      <c r="F66" s="30">
        <f t="shared" si="7"/>
        <v>58</v>
      </c>
      <c r="G66" s="34">
        <f t="shared" si="8"/>
        <v>4077.7950602531837</v>
      </c>
      <c r="H66" s="34">
        <f t="shared" si="9"/>
        <v>111.76556627643934</v>
      </c>
      <c r="I66" s="34">
        <f t="shared" si="4"/>
        <v>92.124186736219841</v>
      </c>
      <c r="J66" s="34">
        <f t="shared" si="10"/>
        <v>203.88975301265918</v>
      </c>
      <c r="K66" s="34"/>
      <c r="L66" s="34"/>
      <c r="N66" s="46">
        <f t="shared" si="5"/>
        <v>4077.7950602531837</v>
      </c>
      <c r="O66" s="47">
        <f t="shared" si="11"/>
        <v>111.76556627643934</v>
      </c>
      <c r="P66" s="47">
        <f t="shared" si="3"/>
        <v>92.124186736219841</v>
      </c>
      <c r="Q66" s="48">
        <f t="shared" si="6"/>
        <v>203.88975301265918</v>
      </c>
    </row>
    <row r="67" spans="6:17">
      <c r="F67" s="30">
        <f t="shared" si="7"/>
        <v>59</v>
      </c>
      <c r="G67" s="34">
        <f t="shared" si="8"/>
        <v>3985.6708735169636</v>
      </c>
      <c r="H67" s="34">
        <f t="shared" si="9"/>
        <v>109.24059585831078</v>
      </c>
      <c r="I67" s="34">
        <f t="shared" si="4"/>
        <v>90.759404141689217</v>
      </c>
      <c r="J67" s="34">
        <f t="shared" si="10"/>
        <v>200</v>
      </c>
      <c r="K67" s="34"/>
      <c r="L67" s="34"/>
      <c r="N67" s="46">
        <f t="shared" si="5"/>
        <v>3985.6708735169636</v>
      </c>
      <c r="O67" s="47">
        <f t="shared" si="11"/>
        <v>109.24059585831078</v>
      </c>
      <c r="P67" s="47">
        <f t="shared" si="3"/>
        <v>90.759404141689217</v>
      </c>
      <c r="Q67" s="48">
        <f t="shared" si="6"/>
        <v>200</v>
      </c>
    </row>
    <row r="68" spans="6:17">
      <c r="F68" s="39">
        <f t="shared" si="7"/>
        <v>60</v>
      </c>
      <c r="G68" s="40">
        <f t="shared" si="8"/>
        <v>3894.9114693752745</v>
      </c>
      <c r="H68" s="40">
        <f t="shared" si="9"/>
        <v>106.75303185646065</v>
      </c>
      <c r="I68" s="40">
        <f t="shared" si="4"/>
        <v>93.246968143539348</v>
      </c>
      <c r="J68" s="40">
        <f t="shared" si="10"/>
        <v>200</v>
      </c>
      <c r="K68" s="34"/>
      <c r="L68" s="34"/>
      <c r="N68" s="49">
        <f t="shared" si="5"/>
        <v>3894.9114693752745</v>
      </c>
      <c r="O68" s="50">
        <f t="shared" si="11"/>
        <v>106.75303185646065</v>
      </c>
      <c r="P68" s="50">
        <f t="shared" si="3"/>
        <v>93.246968143539348</v>
      </c>
      <c r="Q68" s="51">
        <f t="shared" si="6"/>
        <v>200</v>
      </c>
    </row>
    <row r="69" spans="6:17">
      <c r="F69" s="30">
        <f t="shared" si="7"/>
        <v>61</v>
      </c>
      <c r="G69" s="34">
        <f t="shared" si="8"/>
        <v>3801.6645012317349</v>
      </c>
      <c r="H69" s="34">
        <f t="shared" si="9"/>
        <v>104.1972878712598</v>
      </c>
      <c r="I69" s="34">
        <f t="shared" si="4"/>
        <v>95.802712128740197</v>
      </c>
      <c r="J69" s="34">
        <f t="shared" si="10"/>
        <v>200</v>
      </c>
      <c r="K69" s="34"/>
      <c r="L69" s="34"/>
      <c r="N69" s="46">
        <f t="shared" si="5"/>
        <v>3801.6645012317349</v>
      </c>
      <c r="O69" s="47">
        <f t="shared" si="11"/>
        <v>104.1972878712598</v>
      </c>
      <c r="P69" s="47">
        <f t="shared" si="3"/>
        <v>95.802712128740197</v>
      </c>
      <c r="Q69" s="48">
        <f t="shared" si="6"/>
        <v>200</v>
      </c>
    </row>
    <row r="70" spans="6:17">
      <c r="F70" s="30">
        <f t="shared" si="7"/>
        <v>62</v>
      </c>
      <c r="G70" s="34">
        <f t="shared" si="8"/>
        <v>3705.8617891029949</v>
      </c>
      <c r="H70" s="34">
        <f t="shared" si="9"/>
        <v>101.57149520299792</v>
      </c>
      <c r="I70" s="34">
        <f t="shared" si="4"/>
        <v>98.428504797002077</v>
      </c>
      <c r="J70" s="34">
        <f t="shared" si="10"/>
        <v>200</v>
      </c>
      <c r="K70" s="34"/>
      <c r="L70" s="34"/>
      <c r="N70" s="46">
        <f t="shared" si="5"/>
        <v>3705.8617891029949</v>
      </c>
      <c r="O70" s="47">
        <f t="shared" si="11"/>
        <v>101.57149520299792</v>
      </c>
      <c r="P70" s="47">
        <f t="shared" si="3"/>
        <v>98.428504797002077</v>
      </c>
      <c r="Q70" s="48">
        <f t="shared" si="6"/>
        <v>200</v>
      </c>
    </row>
    <row r="71" spans="6:17">
      <c r="F71" s="30">
        <f t="shared" si="7"/>
        <v>63</v>
      </c>
      <c r="G71" s="34">
        <f t="shared" si="8"/>
        <v>3607.4332843059929</v>
      </c>
      <c r="H71" s="34">
        <f t="shared" si="9"/>
        <v>98.87373393402008</v>
      </c>
      <c r="I71" s="34">
        <f t="shared" si="4"/>
        <v>101.12626606597992</v>
      </c>
      <c r="J71" s="34">
        <f t="shared" si="10"/>
        <v>200</v>
      </c>
      <c r="K71" s="34"/>
      <c r="L71" s="34"/>
      <c r="N71" s="46">
        <f t="shared" si="5"/>
        <v>3607.4332843059929</v>
      </c>
      <c r="O71" s="47">
        <f t="shared" si="11"/>
        <v>98.87373393402008</v>
      </c>
      <c r="P71" s="47">
        <f t="shared" si="3"/>
        <v>101.12626606597992</v>
      </c>
      <c r="Q71" s="48">
        <f t="shared" si="6"/>
        <v>200</v>
      </c>
    </row>
    <row r="72" spans="6:17">
      <c r="F72" s="30">
        <f t="shared" si="7"/>
        <v>64</v>
      </c>
      <c r="G72" s="34">
        <f t="shared" si="8"/>
        <v>3506.3070182400129</v>
      </c>
      <c r="H72" s="34">
        <f t="shared" si="9"/>
        <v>96.10203152492835</v>
      </c>
      <c r="I72" s="34">
        <f t="shared" si="4"/>
        <v>103.89796847507165</v>
      </c>
      <c r="J72" s="34">
        <f t="shared" si="10"/>
        <v>200</v>
      </c>
      <c r="K72" s="34"/>
      <c r="L72" s="34"/>
      <c r="N72" s="46">
        <f t="shared" si="5"/>
        <v>3506.3070182400129</v>
      </c>
      <c r="O72" s="47">
        <f t="shared" si="11"/>
        <v>96.10203152492835</v>
      </c>
      <c r="P72" s="47">
        <f t="shared" si="3"/>
        <v>103.89796847507165</v>
      </c>
      <c r="Q72" s="48">
        <f t="shared" si="6"/>
        <v>200</v>
      </c>
    </row>
    <row r="73" spans="6:17">
      <c r="F73" s="30">
        <f t="shared" si="7"/>
        <v>65</v>
      </c>
      <c r="G73" s="34">
        <f t="shared" si="8"/>
        <v>3402.4090497649413</v>
      </c>
      <c r="H73" s="34">
        <f t="shared" ref="H73:H104" si="12">G73*($C$10/360*30)</f>
        <v>93.254361372307429</v>
      </c>
      <c r="I73" s="34">
        <f t="shared" si="4"/>
        <v>106.74563862769257</v>
      </c>
      <c r="J73" s="34">
        <f t="shared" ref="J73:J104" si="13">IF(G73*$C$12&lt;=200,200,G73*$C$12)</f>
        <v>200</v>
      </c>
      <c r="K73" s="34"/>
      <c r="L73" s="34"/>
      <c r="N73" s="46">
        <f t="shared" ref="N73:N117" si="14">IF(G73&lt;=0,"",G72-I72)</f>
        <v>3402.4090497649413</v>
      </c>
      <c r="O73" s="47">
        <f t="shared" ref="O73:O104" si="15">IF(G73&gt;=0,G73*($C$10/360*30),"")</f>
        <v>93.254361372307429</v>
      </c>
      <c r="P73" s="47">
        <f t="shared" ref="P73:P117" si="16">IF(G73&gt;=0,J73-(ABS(H73)),"")</f>
        <v>106.74563862769257</v>
      </c>
      <c r="Q73" s="48">
        <f t="shared" si="6"/>
        <v>200</v>
      </c>
    </row>
    <row r="74" spans="6:17">
      <c r="F74" s="30">
        <f t="shared" si="7"/>
        <v>66</v>
      </c>
      <c r="G74" s="34">
        <f t="shared" si="8"/>
        <v>3295.6634111372487</v>
      </c>
      <c r="H74" s="34">
        <f t="shared" si="12"/>
        <v>90.328641326920092</v>
      </c>
      <c r="I74" s="34">
        <f t="shared" ref="I74:I138" si="17">J74-H74</f>
        <v>109.67135867307991</v>
      </c>
      <c r="J74" s="34">
        <f t="shared" si="13"/>
        <v>200</v>
      </c>
      <c r="K74" s="34"/>
      <c r="L74" s="34"/>
      <c r="N74" s="46">
        <f t="shared" si="14"/>
        <v>3295.6634111372487</v>
      </c>
      <c r="O74" s="47">
        <f t="shared" si="15"/>
        <v>90.328641326920092</v>
      </c>
      <c r="P74" s="47">
        <f t="shared" si="16"/>
        <v>109.67135867307991</v>
      </c>
      <c r="Q74" s="48">
        <f t="shared" ref="Q74:Q138" si="18">IF(G74&gt;0,J74,"")</f>
        <v>200</v>
      </c>
    </row>
    <row r="75" spans="6:17">
      <c r="F75" s="30">
        <f t="shared" ref="F75:F138" si="19">F74+1</f>
        <v>67</v>
      </c>
      <c r="G75" s="34">
        <f t="shared" ref="G75:G138" si="20">G74-I74</f>
        <v>3185.9920524641689</v>
      </c>
      <c r="H75" s="34">
        <f t="shared" si="12"/>
        <v>87.322732171288763</v>
      </c>
      <c r="I75" s="34">
        <f t="shared" si="17"/>
        <v>112.67726782871124</v>
      </c>
      <c r="J75" s="34">
        <f t="shared" si="13"/>
        <v>200</v>
      </c>
      <c r="K75" s="34"/>
      <c r="L75" s="34"/>
      <c r="N75" s="46">
        <f t="shared" si="14"/>
        <v>3185.9920524641689</v>
      </c>
      <c r="O75" s="47">
        <f t="shared" si="15"/>
        <v>87.322732171288763</v>
      </c>
      <c r="P75" s="47">
        <f t="shared" si="16"/>
        <v>112.67726782871124</v>
      </c>
      <c r="Q75" s="48">
        <f t="shared" si="18"/>
        <v>200</v>
      </c>
    </row>
    <row r="76" spans="6:17">
      <c r="F76" s="30">
        <f t="shared" si="19"/>
        <v>68</v>
      </c>
      <c r="G76" s="34">
        <f t="shared" si="20"/>
        <v>3073.3147846354577</v>
      </c>
      <c r="H76" s="34">
        <f t="shared" si="12"/>
        <v>84.234436055550177</v>
      </c>
      <c r="I76" s="34">
        <f t="shared" si="17"/>
        <v>115.76556394444982</v>
      </c>
      <c r="J76" s="34">
        <f t="shared" si="13"/>
        <v>200</v>
      </c>
      <c r="K76" s="34"/>
      <c r="L76" s="34"/>
      <c r="N76" s="46">
        <f t="shared" si="14"/>
        <v>3073.3147846354577</v>
      </c>
      <c r="O76" s="47">
        <f t="shared" si="15"/>
        <v>84.234436055550177</v>
      </c>
      <c r="P76" s="47">
        <f t="shared" si="16"/>
        <v>115.76556394444982</v>
      </c>
      <c r="Q76" s="48">
        <f t="shared" si="18"/>
        <v>200</v>
      </c>
    </row>
    <row r="77" spans="6:17">
      <c r="F77" s="30">
        <f t="shared" si="19"/>
        <v>69</v>
      </c>
      <c r="G77" s="34">
        <f t="shared" si="20"/>
        <v>2957.549220691008</v>
      </c>
      <c r="H77" s="34">
        <f t="shared" si="12"/>
        <v>81.061494890439377</v>
      </c>
      <c r="I77" s="34">
        <f t="shared" si="17"/>
        <v>118.93850510956062</v>
      </c>
      <c r="J77" s="34">
        <f t="shared" si="13"/>
        <v>200</v>
      </c>
      <c r="K77" s="34"/>
      <c r="L77" s="34"/>
      <c r="N77" s="46">
        <f t="shared" si="14"/>
        <v>2957.549220691008</v>
      </c>
      <c r="O77" s="47">
        <f t="shared" si="15"/>
        <v>81.061494890439377</v>
      </c>
      <c r="P77" s="47">
        <f t="shared" si="16"/>
        <v>118.93850510956062</v>
      </c>
      <c r="Q77" s="48">
        <f t="shared" si="18"/>
        <v>200</v>
      </c>
    </row>
    <row r="78" spans="6:17">
      <c r="F78" s="30">
        <f t="shared" si="19"/>
        <v>70</v>
      </c>
      <c r="G78" s="34">
        <f t="shared" si="20"/>
        <v>2838.6107155814475</v>
      </c>
      <c r="H78" s="34">
        <f t="shared" si="12"/>
        <v>77.80158869622818</v>
      </c>
      <c r="I78" s="34">
        <f t="shared" si="17"/>
        <v>122.19841130377182</v>
      </c>
      <c r="J78" s="34">
        <f t="shared" si="13"/>
        <v>200</v>
      </c>
      <c r="K78" s="34"/>
      <c r="L78" s="34"/>
      <c r="N78" s="46">
        <f t="shared" si="14"/>
        <v>2838.6107155814475</v>
      </c>
      <c r="O78" s="47">
        <f t="shared" si="15"/>
        <v>77.80158869622818</v>
      </c>
      <c r="P78" s="47">
        <f t="shared" si="16"/>
        <v>122.19841130377182</v>
      </c>
      <c r="Q78" s="48">
        <f t="shared" si="18"/>
        <v>200</v>
      </c>
    </row>
    <row r="79" spans="6:17">
      <c r="F79" s="30">
        <f t="shared" si="19"/>
        <v>71</v>
      </c>
      <c r="G79" s="34">
        <f t="shared" si="20"/>
        <v>2716.4123042776755</v>
      </c>
      <c r="H79" s="34">
        <f t="shared" si="12"/>
        <v>74.452333906410615</v>
      </c>
      <c r="I79" s="34">
        <f t="shared" si="17"/>
        <v>125.54766609358938</v>
      </c>
      <c r="J79" s="34">
        <f t="shared" si="13"/>
        <v>200</v>
      </c>
      <c r="K79" s="34"/>
      <c r="L79" s="34"/>
      <c r="N79" s="46">
        <f t="shared" si="14"/>
        <v>2716.4123042776755</v>
      </c>
      <c r="O79" s="47">
        <f t="shared" si="15"/>
        <v>74.452333906410615</v>
      </c>
      <c r="P79" s="47">
        <f t="shared" si="16"/>
        <v>125.54766609358938</v>
      </c>
      <c r="Q79" s="48">
        <f t="shared" si="18"/>
        <v>200</v>
      </c>
    </row>
    <row r="80" spans="6:17">
      <c r="F80" s="39">
        <f t="shared" si="19"/>
        <v>72</v>
      </c>
      <c r="G80" s="40">
        <f t="shared" si="20"/>
        <v>2590.8646381840863</v>
      </c>
      <c r="H80" s="40">
        <f t="shared" si="12"/>
        <v>71.011281624895503</v>
      </c>
      <c r="I80" s="40">
        <f t="shared" si="17"/>
        <v>128.9887183751045</v>
      </c>
      <c r="J80" s="40">
        <f t="shared" si="13"/>
        <v>200</v>
      </c>
      <c r="K80" s="34"/>
      <c r="L80" s="34"/>
      <c r="N80" s="49">
        <f t="shared" si="14"/>
        <v>2590.8646381840863</v>
      </c>
      <c r="O80" s="50">
        <f t="shared" si="15"/>
        <v>71.011281624895503</v>
      </c>
      <c r="P80" s="50">
        <f t="shared" si="16"/>
        <v>128.9887183751045</v>
      </c>
      <c r="Q80" s="51">
        <f t="shared" si="18"/>
        <v>200</v>
      </c>
    </row>
    <row r="81" spans="6:17">
      <c r="F81" s="30">
        <f t="shared" si="19"/>
        <v>73</v>
      </c>
      <c r="G81" s="34">
        <f t="shared" si="20"/>
        <v>2461.875919808982</v>
      </c>
      <c r="H81" s="34">
        <f t="shared" si="12"/>
        <v>67.475915835431181</v>
      </c>
      <c r="I81" s="34">
        <f t="shared" si="17"/>
        <v>132.52408416456882</v>
      </c>
      <c r="J81" s="34">
        <f t="shared" si="13"/>
        <v>200</v>
      </c>
      <c r="K81" s="34"/>
      <c r="L81" s="34"/>
      <c r="N81" s="46">
        <f t="shared" si="14"/>
        <v>2461.875919808982</v>
      </c>
      <c r="O81" s="47">
        <f t="shared" si="15"/>
        <v>67.475915835431181</v>
      </c>
      <c r="P81" s="47">
        <f t="shared" si="16"/>
        <v>132.52408416456882</v>
      </c>
      <c r="Q81" s="48">
        <f t="shared" si="18"/>
        <v>200</v>
      </c>
    </row>
    <row r="82" spans="6:17">
      <c r="F82" s="30">
        <f t="shared" si="19"/>
        <v>74</v>
      </c>
      <c r="G82" s="34">
        <f t="shared" si="20"/>
        <v>2329.3518356444133</v>
      </c>
      <c r="H82" s="34">
        <f t="shared" si="12"/>
        <v>63.843651561953962</v>
      </c>
      <c r="I82" s="34">
        <f t="shared" si="17"/>
        <v>136.15634843804605</v>
      </c>
      <c r="J82" s="34">
        <f t="shared" si="13"/>
        <v>200</v>
      </c>
      <c r="K82" s="34"/>
      <c r="L82" s="34"/>
      <c r="N82" s="46">
        <f t="shared" si="14"/>
        <v>2329.3518356444133</v>
      </c>
      <c r="O82" s="47">
        <f t="shared" si="15"/>
        <v>63.843651561953962</v>
      </c>
      <c r="P82" s="47">
        <f t="shared" si="16"/>
        <v>136.15634843804605</v>
      </c>
      <c r="Q82" s="48">
        <f t="shared" si="18"/>
        <v>200</v>
      </c>
    </row>
    <row r="83" spans="6:17">
      <c r="F83" s="30">
        <f t="shared" si="19"/>
        <v>75</v>
      </c>
      <c r="G83" s="34">
        <f t="shared" si="20"/>
        <v>2193.195487206367</v>
      </c>
      <c r="H83" s="34">
        <f t="shared" si="12"/>
        <v>60.111832978514506</v>
      </c>
      <c r="I83" s="34">
        <f t="shared" si="17"/>
        <v>139.88816702148549</v>
      </c>
      <c r="J83" s="34">
        <f t="shared" si="13"/>
        <v>200</v>
      </c>
      <c r="K83" s="34"/>
      <c r="L83" s="34"/>
      <c r="N83" s="46">
        <f t="shared" si="14"/>
        <v>2193.195487206367</v>
      </c>
      <c r="O83" s="47">
        <f t="shared" si="15"/>
        <v>60.111832978514506</v>
      </c>
      <c r="P83" s="47">
        <f t="shared" si="16"/>
        <v>139.88816702148549</v>
      </c>
      <c r="Q83" s="48">
        <f t="shared" si="18"/>
        <v>200</v>
      </c>
    </row>
    <row r="84" spans="6:17">
      <c r="F84" s="30">
        <f t="shared" si="19"/>
        <v>76</v>
      </c>
      <c r="G84" s="34">
        <f t="shared" si="20"/>
        <v>2053.3073201848815</v>
      </c>
      <c r="H84" s="34">
        <f t="shared" si="12"/>
        <v>56.277731467400628</v>
      </c>
      <c r="I84" s="34">
        <f t="shared" si="17"/>
        <v>143.72226853259937</v>
      </c>
      <c r="J84" s="34">
        <f t="shared" si="13"/>
        <v>200</v>
      </c>
      <c r="K84" s="34"/>
      <c r="L84" s="34"/>
      <c r="N84" s="46">
        <f t="shared" si="14"/>
        <v>2053.3073201848815</v>
      </c>
      <c r="O84" s="47">
        <f t="shared" si="15"/>
        <v>56.277731467400628</v>
      </c>
      <c r="P84" s="47">
        <f t="shared" si="16"/>
        <v>143.72226853259937</v>
      </c>
      <c r="Q84" s="48">
        <f t="shared" si="18"/>
        <v>200</v>
      </c>
    </row>
    <row r="85" spans="6:17">
      <c r="F85" s="30">
        <f t="shared" si="19"/>
        <v>77</v>
      </c>
      <c r="G85" s="34">
        <f t="shared" si="20"/>
        <v>1909.5850516522821</v>
      </c>
      <c r="H85" s="34">
        <f t="shared" si="12"/>
        <v>52.338543624036298</v>
      </c>
      <c r="I85" s="34">
        <f t="shared" si="17"/>
        <v>147.6614563759637</v>
      </c>
      <c r="J85" s="34">
        <f t="shared" si="13"/>
        <v>200</v>
      </c>
      <c r="K85" s="34"/>
      <c r="L85" s="34"/>
      <c r="N85" s="46">
        <f t="shared" si="14"/>
        <v>1909.5850516522821</v>
      </c>
      <c r="O85" s="47">
        <f t="shared" si="15"/>
        <v>52.338543624036298</v>
      </c>
      <c r="P85" s="47">
        <f t="shared" si="16"/>
        <v>147.6614563759637</v>
      </c>
      <c r="Q85" s="48">
        <f t="shared" si="18"/>
        <v>200</v>
      </c>
    </row>
    <row r="86" spans="6:17">
      <c r="F86" s="30">
        <f t="shared" si="19"/>
        <v>78</v>
      </c>
      <c r="G86" s="34">
        <f t="shared" si="20"/>
        <v>1761.9235952763183</v>
      </c>
      <c r="H86" s="34">
        <f t="shared" si="12"/>
        <v>48.291389207198428</v>
      </c>
      <c r="I86" s="34">
        <f t="shared" si="17"/>
        <v>151.70861079280158</v>
      </c>
      <c r="J86" s="34">
        <f t="shared" si="13"/>
        <v>200</v>
      </c>
      <c r="K86" s="34"/>
      <c r="L86" s="34"/>
      <c r="N86" s="46">
        <f t="shared" si="14"/>
        <v>1761.9235952763183</v>
      </c>
      <c r="O86" s="47">
        <f t="shared" si="15"/>
        <v>48.291389207198428</v>
      </c>
      <c r="P86" s="47">
        <f t="shared" si="16"/>
        <v>151.70861079280158</v>
      </c>
      <c r="Q86" s="48">
        <f t="shared" si="18"/>
        <v>200</v>
      </c>
    </row>
    <row r="87" spans="6:17">
      <c r="F87" s="30">
        <f t="shared" si="19"/>
        <v>79</v>
      </c>
      <c r="G87" s="34">
        <f t="shared" si="20"/>
        <v>1610.2149844835167</v>
      </c>
      <c r="H87" s="34">
        <f t="shared" si="12"/>
        <v>44.133309033052385</v>
      </c>
      <c r="I87" s="34">
        <f t="shared" si="17"/>
        <v>155.8666909669476</v>
      </c>
      <c r="J87" s="34">
        <f t="shared" si="13"/>
        <v>200</v>
      </c>
      <c r="K87" s="34"/>
      <c r="L87" s="34"/>
      <c r="N87" s="46">
        <f t="shared" si="14"/>
        <v>1610.2149844835167</v>
      </c>
      <c r="O87" s="47">
        <f t="shared" si="15"/>
        <v>44.133309033052385</v>
      </c>
      <c r="P87" s="47">
        <f t="shared" si="16"/>
        <v>155.8666909669476</v>
      </c>
      <c r="Q87" s="48">
        <f t="shared" si="18"/>
        <v>200</v>
      </c>
    </row>
    <row r="88" spans="6:17">
      <c r="F88" s="30">
        <f t="shared" si="19"/>
        <v>80</v>
      </c>
      <c r="G88" s="34">
        <f t="shared" si="20"/>
        <v>1454.3482935165691</v>
      </c>
      <c r="H88" s="34">
        <f t="shared" si="12"/>
        <v>39.861262811466631</v>
      </c>
      <c r="I88" s="34">
        <f t="shared" si="17"/>
        <v>160.13873718853336</v>
      </c>
      <c r="J88" s="34">
        <f t="shared" si="13"/>
        <v>200</v>
      </c>
      <c r="K88" s="34"/>
      <c r="L88" s="34"/>
      <c r="N88" s="46">
        <f t="shared" si="14"/>
        <v>1454.3482935165691</v>
      </c>
      <c r="O88" s="47">
        <f t="shared" si="15"/>
        <v>39.861262811466631</v>
      </c>
      <c r="P88" s="47">
        <f t="shared" si="16"/>
        <v>160.13873718853336</v>
      </c>
      <c r="Q88" s="48">
        <f t="shared" si="18"/>
        <v>200</v>
      </c>
    </row>
    <row r="89" spans="6:17">
      <c r="F89" s="30">
        <f t="shared" si="19"/>
        <v>81</v>
      </c>
      <c r="G89" s="34">
        <f t="shared" si="20"/>
        <v>1294.2095563280359</v>
      </c>
      <c r="H89" s="34">
        <f t="shared" si="12"/>
        <v>35.472126923024248</v>
      </c>
      <c r="I89" s="34">
        <f t="shared" si="17"/>
        <v>164.52787307697577</v>
      </c>
      <c r="J89" s="34">
        <f t="shared" si="13"/>
        <v>200</v>
      </c>
      <c r="K89" s="34"/>
      <c r="L89" s="34"/>
      <c r="N89" s="46">
        <f t="shared" si="14"/>
        <v>1294.2095563280359</v>
      </c>
      <c r="O89" s="47">
        <f t="shared" si="15"/>
        <v>35.472126923024248</v>
      </c>
      <c r="P89" s="47">
        <f t="shared" si="16"/>
        <v>164.52787307697577</v>
      </c>
      <c r="Q89" s="48">
        <f t="shared" si="18"/>
        <v>200</v>
      </c>
    </row>
    <row r="90" spans="6:17">
      <c r="F90" s="30">
        <f t="shared" si="19"/>
        <v>82</v>
      </c>
      <c r="G90" s="34">
        <f t="shared" si="20"/>
        <v>1129.6816832510601</v>
      </c>
      <c r="H90" s="34">
        <f t="shared" si="12"/>
        <v>30.962692135106138</v>
      </c>
      <c r="I90" s="34">
        <f t="shared" si="17"/>
        <v>169.03730786489388</v>
      </c>
      <c r="J90" s="34">
        <f t="shared" si="13"/>
        <v>200</v>
      </c>
      <c r="K90" s="34"/>
      <c r="L90" s="34"/>
      <c r="N90" s="46">
        <f t="shared" si="14"/>
        <v>1129.6816832510601</v>
      </c>
      <c r="O90" s="47">
        <f t="shared" si="15"/>
        <v>30.962692135106138</v>
      </c>
      <c r="P90" s="47">
        <f t="shared" si="16"/>
        <v>169.03730786489388</v>
      </c>
      <c r="Q90" s="48">
        <f t="shared" si="18"/>
        <v>200</v>
      </c>
    </row>
    <row r="91" spans="6:17">
      <c r="F91" s="30">
        <f t="shared" si="19"/>
        <v>83</v>
      </c>
      <c r="G91" s="34">
        <f t="shared" si="20"/>
        <v>960.6443753861663</v>
      </c>
      <c r="H91" s="34">
        <f t="shared" si="12"/>
        <v>26.329661255375843</v>
      </c>
      <c r="I91" s="34">
        <f t="shared" si="17"/>
        <v>173.67033874462416</v>
      </c>
      <c r="J91" s="34">
        <f t="shared" si="13"/>
        <v>200</v>
      </c>
      <c r="K91" s="34"/>
      <c r="L91" s="34"/>
      <c r="N91" s="46">
        <f t="shared" si="14"/>
        <v>960.6443753861663</v>
      </c>
      <c r="O91" s="47">
        <f t="shared" si="15"/>
        <v>26.329661255375843</v>
      </c>
      <c r="P91" s="47">
        <f t="shared" si="16"/>
        <v>173.67033874462416</v>
      </c>
      <c r="Q91" s="48">
        <f t="shared" si="18"/>
        <v>200</v>
      </c>
    </row>
    <row r="92" spans="6:17">
      <c r="F92" s="39">
        <f t="shared" si="19"/>
        <v>84</v>
      </c>
      <c r="G92" s="40">
        <f t="shared" si="20"/>
        <v>786.97403664154217</v>
      </c>
      <c r="H92" s="40">
        <f t="shared" si="12"/>
        <v>21.569646720950267</v>
      </c>
      <c r="I92" s="40">
        <f t="shared" si="17"/>
        <v>178.43035327904974</v>
      </c>
      <c r="J92" s="40">
        <f t="shared" si="13"/>
        <v>200</v>
      </c>
      <c r="K92" s="34"/>
      <c r="L92" s="34"/>
      <c r="N92" s="49">
        <f t="shared" si="14"/>
        <v>786.97403664154217</v>
      </c>
      <c r="O92" s="50">
        <f t="shared" si="15"/>
        <v>21.569646720950267</v>
      </c>
      <c r="P92" s="50">
        <f t="shared" si="16"/>
        <v>178.43035327904974</v>
      </c>
      <c r="Q92" s="51">
        <f t="shared" si="18"/>
        <v>200</v>
      </c>
    </row>
    <row r="93" spans="6:17">
      <c r="F93" s="30">
        <f t="shared" si="19"/>
        <v>85</v>
      </c>
      <c r="G93" s="34">
        <f t="shared" si="20"/>
        <v>608.5436833624924</v>
      </c>
      <c r="H93" s="34">
        <f t="shared" si="12"/>
        <v>16.679168121493646</v>
      </c>
      <c r="I93" s="34">
        <f t="shared" si="17"/>
        <v>183.32083187850634</v>
      </c>
      <c r="J93" s="34">
        <f t="shared" si="13"/>
        <v>200</v>
      </c>
      <c r="K93" s="34"/>
      <c r="L93" s="34"/>
      <c r="N93" s="46">
        <f t="shared" si="14"/>
        <v>608.5436833624924</v>
      </c>
      <c r="O93" s="47">
        <f t="shared" si="15"/>
        <v>16.679168121493646</v>
      </c>
      <c r="P93" s="47">
        <f t="shared" si="16"/>
        <v>183.32083187850634</v>
      </c>
      <c r="Q93" s="48">
        <f t="shared" si="18"/>
        <v>200</v>
      </c>
    </row>
    <row r="94" spans="6:17">
      <c r="F94" s="30">
        <f t="shared" si="19"/>
        <v>86</v>
      </c>
      <c r="G94" s="34">
        <f t="shared" si="20"/>
        <v>425.22285148398606</v>
      </c>
      <c r="H94" s="34">
        <f t="shared" si="12"/>
        <v>11.654649654423585</v>
      </c>
      <c r="I94" s="34">
        <f t="shared" si="17"/>
        <v>188.34535034557641</v>
      </c>
      <c r="J94" s="34">
        <f t="shared" si="13"/>
        <v>200</v>
      </c>
      <c r="K94" s="34"/>
      <c r="L94" s="34"/>
      <c r="N94" s="46">
        <f t="shared" si="14"/>
        <v>425.22285148398606</v>
      </c>
      <c r="O94" s="47">
        <f t="shared" si="15"/>
        <v>11.654649654423585</v>
      </c>
      <c r="P94" s="47">
        <f t="shared" si="16"/>
        <v>188.34535034557641</v>
      </c>
      <c r="Q94" s="48">
        <f t="shared" si="18"/>
        <v>200</v>
      </c>
    </row>
    <row r="95" spans="6:17">
      <c r="F95" s="30">
        <f t="shared" si="19"/>
        <v>87</v>
      </c>
      <c r="G95" s="34">
        <f t="shared" si="20"/>
        <v>236.87750113840966</v>
      </c>
      <c r="H95" s="34">
        <f t="shared" si="12"/>
        <v>6.4924175103685782</v>
      </c>
      <c r="I95" s="34">
        <f t="shared" si="17"/>
        <v>193.50758248963143</v>
      </c>
      <c r="J95" s="34">
        <f t="shared" si="13"/>
        <v>200</v>
      </c>
      <c r="K95" s="34"/>
      <c r="L95" s="34"/>
      <c r="N95" s="46">
        <f t="shared" si="14"/>
        <v>236.87750113840966</v>
      </c>
      <c r="O95" s="47">
        <f t="shared" si="15"/>
        <v>6.4924175103685782</v>
      </c>
      <c r="P95" s="47">
        <f t="shared" si="16"/>
        <v>193.50758248963143</v>
      </c>
      <c r="Q95" s="48">
        <f t="shared" si="18"/>
        <v>200</v>
      </c>
    </row>
    <row r="96" spans="6:17">
      <c r="F96" s="30">
        <f t="shared" si="19"/>
        <v>88</v>
      </c>
      <c r="G96" s="34">
        <f t="shared" si="20"/>
        <v>43.369918648778224</v>
      </c>
      <c r="H96" s="34">
        <f t="shared" si="12"/>
        <v>1.1886971869652632</v>
      </c>
      <c r="I96" s="34">
        <f t="shared" si="17"/>
        <v>198.81130281303473</v>
      </c>
      <c r="J96" s="34">
        <f t="shared" si="13"/>
        <v>200</v>
      </c>
      <c r="K96" s="34"/>
      <c r="L96" s="34"/>
      <c r="N96" s="46">
        <f t="shared" si="14"/>
        <v>43.369918648778224</v>
      </c>
      <c r="O96" s="47">
        <f t="shared" si="15"/>
        <v>1.1886971869652632</v>
      </c>
      <c r="P96" s="47">
        <f t="shared" si="16"/>
        <v>198.81130281303473</v>
      </c>
      <c r="Q96" s="48">
        <f t="shared" si="18"/>
        <v>200</v>
      </c>
    </row>
    <row r="97" spans="6:17">
      <c r="F97" s="30">
        <f t="shared" si="19"/>
        <v>89</v>
      </c>
      <c r="G97" s="34">
        <f t="shared" si="20"/>
        <v>-155.4413841642565</v>
      </c>
      <c r="H97" s="34">
        <f t="shared" si="12"/>
        <v>-4.2603892709686635</v>
      </c>
      <c r="I97" s="34">
        <f t="shared" si="17"/>
        <v>204.26038927096866</v>
      </c>
      <c r="J97" s="34">
        <f t="shared" si="13"/>
        <v>200</v>
      </c>
      <c r="K97" s="34"/>
      <c r="L97" s="34"/>
      <c r="N97" s="46" t="str">
        <f t="shared" si="14"/>
        <v/>
      </c>
      <c r="O97" s="47" t="str">
        <f t="shared" si="15"/>
        <v/>
      </c>
      <c r="P97" s="47" t="str">
        <f t="shared" si="16"/>
        <v/>
      </c>
      <c r="Q97" s="48" t="str">
        <f t="shared" si="18"/>
        <v/>
      </c>
    </row>
    <row r="98" spans="6:17">
      <c r="F98" s="30">
        <f t="shared" si="19"/>
        <v>90</v>
      </c>
      <c r="G98" s="34">
        <f t="shared" si="20"/>
        <v>-359.70177343522516</v>
      </c>
      <c r="H98" s="34">
        <f t="shared" si="12"/>
        <v>-9.8588261069037966</v>
      </c>
      <c r="I98" s="34">
        <f t="shared" si="17"/>
        <v>209.85882610690379</v>
      </c>
      <c r="J98" s="34">
        <f t="shared" si="13"/>
        <v>200</v>
      </c>
      <c r="K98" s="34"/>
      <c r="L98" s="34"/>
      <c r="N98" s="46" t="str">
        <f t="shared" si="14"/>
        <v/>
      </c>
      <c r="O98" s="47" t="str">
        <f t="shared" si="15"/>
        <v/>
      </c>
      <c r="P98" s="47" t="str">
        <f t="shared" si="16"/>
        <v/>
      </c>
      <c r="Q98" s="48" t="str">
        <f t="shared" si="18"/>
        <v/>
      </c>
    </row>
    <row r="99" spans="6:17">
      <c r="F99" s="30">
        <f t="shared" si="19"/>
        <v>91</v>
      </c>
      <c r="G99" s="34">
        <f t="shared" si="20"/>
        <v>-569.56059954212901</v>
      </c>
      <c r="H99" s="34">
        <f t="shared" si="12"/>
        <v>-15.610706765783853</v>
      </c>
      <c r="I99" s="34">
        <f t="shared" si="17"/>
        <v>215.61070676578385</v>
      </c>
      <c r="J99" s="34">
        <f t="shared" si="13"/>
        <v>200</v>
      </c>
      <c r="K99" s="34"/>
      <c r="L99" s="34"/>
      <c r="N99" s="46" t="str">
        <f t="shared" si="14"/>
        <v/>
      </c>
      <c r="O99" s="47" t="str">
        <f t="shared" si="15"/>
        <v/>
      </c>
      <c r="P99" s="47" t="str">
        <f t="shared" si="16"/>
        <v/>
      </c>
      <c r="Q99" s="48" t="str">
        <f t="shared" si="18"/>
        <v/>
      </c>
    </row>
    <row r="100" spans="6:17">
      <c r="F100" s="30">
        <f t="shared" si="19"/>
        <v>92</v>
      </c>
      <c r="G100" s="34">
        <f t="shared" si="20"/>
        <v>-785.1713063079128</v>
      </c>
      <c r="H100" s="34">
        <f t="shared" si="12"/>
        <v>-21.520236887056043</v>
      </c>
      <c r="I100" s="34">
        <f t="shared" si="17"/>
        <v>221.52023688705606</v>
      </c>
      <c r="J100" s="34">
        <f t="shared" si="13"/>
        <v>200</v>
      </c>
      <c r="K100" s="34"/>
      <c r="L100" s="34"/>
      <c r="N100" s="46" t="str">
        <f t="shared" si="14"/>
        <v/>
      </c>
      <c r="O100" s="47" t="str">
        <f t="shared" si="15"/>
        <v/>
      </c>
      <c r="P100" s="47" t="str">
        <f t="shared" si="16"/>
        <v/>
      </c>
      <c r="Q100" s="48" t="str">
        <f t="shared" si="18"/>
        <v/>
      </c>
    </row>
    <row r="101" spans="6:17">
      <c r="F101" s="30">
        <f t="shared" si="19"/>
        <v>93</v>
      </c>
      <c r="G101" s="34">
        <f t="shared" si="20"/>
        <v>-1006.6915431949689</v>
      </c>
      <c r="H101" s="34">
        <f t="shared" si="12"/>
        <v>-27.591737379735438</v>
      </c>
      <c r="I101" s="34">
        <f t="shared" si="17"/>
        <v>227.59173737973543</v>
      </c>
      <c r="J101" s="34">
        <f t="shared" si="13"/>
        <v>200</v>
      </c>
      <c r="K101" s="34"/>
      <c r="L101" s="34"/>
      <c r="N101" s="46" t="str">
        <f t="shared" si="14"/>
        <v/>
      </c>
      <c r="O101" s="47" t="str">
        <f t="shared" si="15"/>
        <v/>
      </c>
      <c r="P101" s="47" t="str">
        <f t="shared" si="16"/>
        <v/>
      </c>
      <c r="Q101" s="48" t="str">
        <f t="shared" si="18"/>
        <v/>
      </c>
    </row>
    <row r="102" spans="6:17">
      <c r="F102" s="30">
        <f t="shared" si="19"/>
        <v>94</v>
      </c>
      <c r="G102" s="34">
        <f t="shared" si="20"/>
        <v>-1234.2832805747043</v>
      </c>
      <c r="H102" s="34">
        <f t="shared" si="12"/>
        <v>-33.829647581751686</v>
      </c>
      <c r="I102" s="34">
        <f t="shared" si="17"/>
        <v>233.82964758175169</v>
      </c>
      <c r="J102" s="34">
        <f t="shared" si="13"/>
        <v>200</v>
      </c>
      <c r="K102" s="34"/>
      <c r="L102" s="34"/>
      <c r="N102" s="46" t="str">
        <f t="shared" si="14"/>
        <v/>
      </c>
      <c r="O102" s="47" t="str">
        <f t="shared" si="15"/>
        <v/>
      </c>
      <c r="P102" s="47" t="str">
        <f t="shared" si="16"/>
        <v/>
      </c>
      <c r="Q102" s="48" t="str">
        <f t="shared" si="18"/>
        <v/>
      </c>
    </row>
    <row r="103" spans="6:17">
      <c r="F103" s="30">
        <f t="shared" si="19"/>
        <v>95</v>
      </c>
      <c r="G103" s="34">
        <f t="shared" si="20"/>
        <v>-1468.1129281564561</v>
      </c>
      <c r="H103" s="34">
        <f t="shared" si="12"/>
        <v>-40.238528505888198</v>
      </c>
      <c r="I103" s="34">
        <f t="shared" si="17"/>
        <v>240.23852850588821</v>
      </c>
      <c r="J103" s="34">
        <f t="shared" si="13"/>
        <v>200</v>
      </c>
      <c r="K103" s="34"/>
      <c r="L103" s="34"/>
      <c r="N103" s="46" t="str">
        <f t="shared" si="14"/>
        <v/>
      </c>
      <c r="O103" s="47" t="str">
        <f t="shared" si="15"/>
        <v/>
      </c>
      <c r="P103" s="47" t="str">
        <f t="shared" si="16"/>
        <v/>
      </c>
      <c r="Q103" s="48" t="str">
        <f t="shared" si="18"/>
        <v/>
      </c>
    </row>
    <row r="104" spans="6:17">
      <c r="F104" s="39">
        <f t="shared" si="19"/>
        <v>96</v>
      </c>
      <c r="G104" s="40">
        <f t="shared" si="20"/>
        <v>-1708.3514566623444</v>
      </c>
      <c r="H104" s="40">
        <f t="shared" si="12"/>
        <v>-46.823066174687092</v>
      </c>
      <c r="I104" s="40">
        <f t="shared" si="17"/>
        <v>246.82306617468709</v>
      </c>
      <c r="J104" s="40">
        <f t="shared" si="13"/>
        <v>200</v>
      </c>
      <c r="K104" s="34"/>
      <c r="L104" s="34"/>
      <c r="N104" s="49" t="str">
        <f t="shared" si="14"/>
        <v/>
      </c>
      <c r="O104" s="50" t="str">
        <f t="shared" si="15"/>
        <v/>
      </c>
      <c r="P104" s="50" t="str">
        <f t="shared" si="16"/>
        <v/>
      </c>
      <c r="Q104" s="51" t="str">
        <f t="shared" si="18"/>
        <v/>
      </c>
    </row>
    <row r="105" spans="6:17">
      <c r="F105" s="30">
        <f t="shared" si="19"/>
        <v>97</v>
      </c>
      <c r="G105" s="34">
        <f t="shared" si="20"/>
        <v>-1955.1745228370314</v>
      </c>
      <c r="H105" s="34">
        <f t="shared" ref="H105:H136" si="21">G105*($C$10/360*30)</f>
        <v>-53.588075046758306</v>
      </c>
      <c r="I105" s="34">
        <f t="shared" si="17"/>
        <v>253.58807504675832</v>
      </c>
      <c r="J105" s="34">
        <f t="shared" ref="J105:J136" si="22">IF(G105*$C$12&lt;=200,200,G105*$C$12)</f>
        <v>200</v>
      </c>
      <c r="K105" s="34"/>
      <c r="L105" s="34"/>
      <c r="N105" s="46" t="str">
        <f t="shared" si="14"/>
        <v/>
      </c>
      <c r="O105" s="47" t="str">
        <f t="shared" ref="O105:O136" si="23">IF(G105&gt;=0,G105*($C$10/360*30),"")</f>
        <v/>
      </c>
      <c r="P105" s="47" t="str">
        <f t="shared" si="16"/>
        <v/>
      </c>
      <c r="Q105" s="48" t="str">
        <f t="shared" si="18"/>
        <v/>
      </c>
    </row>
    <row r="106" spans="6:17">
      <c r="F106" s="30">
        <f t="shared" si="19"/>
        <v>98</v>
      </c>
      <c r="G106" s="34">
        <f t="shared" si="20"/>
        <v>-2208.7625978837896</v>
      </c>
      <c r="H106" s="34">
        <f t="shared" si="21"/>
        <v>-60.538501536998197</v>
      </c>
      <c r="I106" s="34">
        <f t="shared" si="17"/>
        <v>260.53850153699818</v>
      </c>
      <c r="J106" s="34">
        <f t="shared" si="22"/>
        <v>200</v>
      </c>
      <c r="K106" s="34"/>
      <c r="L106" s="34"/>
      <c r="N106" s="46" t="str">
        <f t="shared" si="14"/>
        <v/>
      </c>
      <c r="O106" s="47" t="str">
        <f t="shared" si="23"/>
        <v/>
      </c>
      <c r="P106" s="47" t="str">
        <f t="shared" si="16"/>
        <v/>
      </c>
      <c r="Q106" s="48" t="str">
        <f t="shared" si="18"/>
        <v/>
      </c>
    </row>
    <row r="107" spans="6:17">
      <c r="F107" s="30">
        <f t="shared" si="19"/>
        <v>99</v>
      </c>
      <c r="G107" s="34">
        <f t="shared" si="20"/>
        <v>-2469.301099420788</v>
      </c>
      <c r="H107" s="34">
        <f t="shared" si="21"/>
        <v>-67.679427633291425</v>
      </c>
      <c r="I107" s="34">
        <f t="shared" si="17"/>
        <v>267.67942763329143</v>
      </c>
      <c r="J107" s="34">
        <f t="shared" si="22"/>
        <v>200</v>
      </c>
      <c r="K107" s="34"/>
      <c r="L107" s="34"/>
      <c r="N107" s="46" t="str">
        <f t="shared" si="14"/>
        <v/>
      </c>
      <c r="O107" s="47" t="str">
        <f t="shared" si="23"/>
        <v/>
      </c>
      <c r="P107" s="47" t="str">
        <f t="shared" si="16"/>
        <v/>
      </c>
      <c r="Q107" s="48" t="str">
        <f t="shared" si="18"/>
        <v/>
      </c>
    </row>
    <row r="108" spans="6:17">
      <c r="F108" s="30">
        <f t="shared" si="19"/>
        <v>100</v>
      </c>
      <c r="G108" s="34">
        <f t="shared" si="20"/>
        <v>-2736.9805270540792</v>
      </c>
      <c r="H108" s="34">
        <f t="shared" si="21"/>
        <v>-75.016074612340546</v>
      </c>
      <c r="I108" s="34">
        <f t="shared" si="17"/>
        <v>275.01607461234056</v>
      </c>
      <c r="J108" s="34">
        <f t="shared" si="22"/>
        <v>200</v>
      </c>
      <c r="K108" s="34"/>
      <c r="L108" s="34"/>
      <c r="N108" s="46" t="str">
        <f t="shared" si="14"/>
        <v/>
      </c>
      <c r="O108" s="47" t="str">
        <f t="shared" si="23"/>
        <v/>
      </c>
      <c r="P108" s="47" t="str">
        <f t="shared" si="16"/>
        <v/>
      </c>
      <c r="Q108" s="48" t="str">
        <f t="shared" si="18"/>
        <v/>
      </c>
    </row>
    <row r="109" spans="6:17">
      <c r="F109" s="30">
        <f t="shared" si="19"/>
        <v>101</v>
      </c>
      <c r="G109" s="34">
        <f t="shared" si="20"/>
        <v>-3011.9966016664198</v>
      </c>
      <c r="H109" s="34">
        <f t="shared" si="21"/>
        <v>-82.553806857340462</v>
      </c>
      <c r="I109" s="34">
        <f t="shared" si="17"/>
        <v>282.55380685734048</v>
      </c>
      <c r="J109" s="34">
        <f t="shared" si="22"/>
        <v>200</v>
      </c>
      <c r="K109" s="34"/>
      <c r="L109" s="34"/>
      <c r="N109" s="46" t="str">
        <f t="shared" si="14"/>
        <v/>
      </c>
      <c r="O109" s="47" t="str">
        <f t="shared" si="23"/>
        <v/>
      </c>
      <c r="P109" s="47" t="str">
        <f t="shared" si="16"/>
        <v/>
      </c>
      <c r="Q109" s="48" t="str">
        <f t="shared" si="18"/>
        <v/>
      </c>
    </row>
    <row r="110" spans="6:17">
      <c r="F110" s="30">
        <f t="shared" si="19"/>
        <v>102</v>
      </c>
      <c r="G110" s="34">
        <f t="shared" si="20"/>
        <v>-3294.5504085237603</v>
      </c>
      <c r="H110" s="34">
        <f t="shared" si="21"/>
        <v>-90.298135780288732</v>
      </c>
      <c r="I110" s="34">
        <f t="shared" si="17"/>
        <v>290.2981357802887</v>
      </c>
      <c r="J110" s="34">
        <f t="shared" si="22"/>
        <v>200</v>
      </c>
      <c r="K110" s="34"/>
      <c r="L110" s="34"/>
      <c r="N110" s="46" t="str">
        <f t="shared" si="14"/>
        <v/>
      </c>
      <c r="O110" s="47" t="str">
        <f t="shared" si="23"/>
        <v/>
      </c>
      <c r="P110" s="47" t="str">
        <f t="shared" si="16"/>
        <v/>
      </c>
      <c r="Q110" s="48" t="str">
        <f t="shared" si="18"/>
        <v/>
      </c>
    </row>
    <row r="111" spans="6:17">
      <c r="F111" s="30">
        <f t="shared" si="19"/>
        <v>103</v>
      </c>
      <c r="G111" s="34">
        <f t="shared" si="20"/>
        <v>-3584.848544304049</v>
      </c>
      <c r="H111" s="34">
        <f t="shared" si="21"/>
        <v>-98.254723851800136</v>
      </c>
      <c r="I111" s="34">
        <f t="shared" si="17"/>
        <v>298.25472385180012</v>
      </c>
      <c r="J111" s="34">
        <f t="shared" si="22"/>
        <v>200</v>
      </c>
      <c r="K111" s="34"/>
      <c r="L111" s="34"/>
      <c r="N111" s="46" t="str">
        <f t="shared" si="14"/>
        <v/>
      </c>
      <c r="O111" s="47" t="str">
        <f t="shared" si="23"/>
        <v/>
      </c>
      <c r="P111" s="47" t="str">
        <f t="shared" si="16"/>
        <v/>
      </c>
      <c r="Q111" s="48" t="str">
        <f t="shared" si="18"/>
        <v/>
      </c>
    </row>
    <row r="112" spans="6:17">
      <c r="F112" s="30">
        <f t="shared" si="19"/>
        <v>104</v>
      </c>
      <c r="G112" s="34">
        <f t="shared" si="20"/>
        <v>-3883.103268155849</v>
      </c>
      <c r="H112" s="34">
        <f t="shared" si="21"/>
        <v>-106.42938874137157</v>
      </c>
      <c r="I112" s="34">
        <f t="shared" si="17"/>
        <v>306.42938874137155</v>
      </c>
      <c r="J112" s="34">
        <f t="shared" si="22"/>
        <v>200</v>
      </c>
      <c r="K112" s="34"/>
      <c r="L112" s="34"/>
      <c r="N112" s="46" t="str">
        <f t="shared" si="14"/>
        <v/>
      </c>
      <c r="O112" s="47" t="str">
        <f t="shared" si="23"/>
        <v/>
      </c>
      <c r="P112" s="47" t="str">
        <f t="shared" si="16"/>
        <v/>
      </c>
      <c r="Q112" s="48" t="str">
        <f t="shared" si="18"/>
        <v/>
      </c>
    </row>
    <row r="113" spans="6:17">
      <c r="F113" s="30">
        <f t="shared" si="19"/>
        <v>105</v>
      </c>
      <c r="G113" s="34">
        <f t="shared" si="20"/>
        <v>-4189.5326568972205</v>
      </c>
      <c r="H113" s="34">
        <f t="shared" si="21"/>
        <v>-114.82810757112465</v>
      </c>
      <c r="I113" s="34">
        <f t="shared" si="17"/>
        <v>314.82810757112463</v>
      </c>
      <c r="J113" s="34">
        <f t="shared" si="22"/>
        <v>200</v>
      </c>
      <c r="K113" s="34"/>
      <c r="L113" s="34"/>
      <c r="N113" s="46" t="str">
        <f t="shared" si="14"/>
        <v/>
      </c>
      <c r="O113" s="47" t="str">
        <f t="shared" si="23"/>
        <v/>
      </c>
      <c r="P113" s="47" t="str">
        <f t="shared" si="16"/>
        <v/>
      </c>
      <c r="Q113" s="48" t="str">
        <f t="shared" si="18"/>
        <v/>
      </c>
    </row>
    <row r="114" spans="6:17">
      <c r="F114" s="30">
        <f t="shared" si="19"/>
        <v>106</v>
      </c>
      <c r="G114" s="34">
        <f t="shared" si="20"/>
        <v>-4504.3607644683452</v>
      </c>
      <c r="H114" s="34">
        <f t="shared" si="21"/>
        <v>-123.45702128613657</v>
      </c>
      <c r="I114" s="34">
        <f t="shared" si="17"/>
        <v>323.45702128613658</v>
      </c>
      <c r="J114" s="34">
        <f t="shared" si="22"/>
        <v>200</v>
      </c>
      <c r="K114" s="34"/>
      <c r="L114" s="34"/>
      <c r="N114" s="46" t="str">
        <f t="shared" si="14"/>
        <v/>
      </c>
      <c r="O114" s="47" t="str">
        <f t="shared" si="23"/>
        <v/>
      </c>
      <c r="P114" s="47" t="str">
        <f t="shared" si="16"/>
        <v/>
      </c>
      <c r="Q114" s="48" t="str">
        <f t="shared" si="18"/>
        <v/>
      </c>
    </row>
    <row r="115" spans="6:17">
      <c r="F115" s="30">
        <f t="shared" si="19"/>
        <v>107</v>
      </c>
      <c r="G115" s="34">
        <f t="shared" si="20"/>
        <v>-4827.8177857544815</v>
      </c>
      <c r="H115" s="34">
        <f t="shared" si="21"/>
        <v>-132.32243914455407</v>
      </c>
      <c r="I115" s="34">
        <f t="shared" si="17"/>
        <v>332.3224391445541</v>
      </c>
      <c r="J115" s="34">
        <f t="shared" si="22"/>
        <v>200</v>
      </c>
      <c r="K115" s="34"/>
      <c r="L115" s="34"/>
      <c r="N115" s="46" t="str">
        <f t="shared" si="14"/>
        <v/>
      </c>
      <c r="O115" s="47" t="str">
        <f t="shared" si="23"/>
        <v/>
      </c>
      <c r="P115" s="47" t="str">
        <f t="shared" si="16"/>
        <v/>
      </c>
      <c r="Q115" s="48" t="str">
        <f t="shared" si="18"/>
        <v/>
      </c>
    </row>
    <row r="116" spans="6:17">
      <c r="F116" s="39">
        <f t="shared" si="19"/>
        <v>108</v>
      </c>
      <c r="G116" s="40">
        <f t="shared" si="20"/>
        <v>-5160.1402248990353</v>
      </c>
      <c r="H116" s="40">
        <f t="shared" si="21"/>
        <v>-141.43084333077439</v>
      </c>
      <c r="I116" s="40">
        <f t="shared" si="17"/>
        <v>341.43084333077439</v>
      </c>
      <c r="J116" s="40">
        <f t="shared" si="22"/>
        <v>200</v>
      </c>
      <c r="K116" s="34"/>
      <c r="L116" s="34"/>
      <c r="N116" s="49" t="str">
        <f t="shared" si="14"/>
        <v/>
      </c>
      <c r="O116" s="50" t="str">
        <f t="shared" si="23"/>
        <v/>
      </c>
      <c r="P116" s="50" t="str">
        <f t="shared" si="16"/>
        <v/>
      </c>
      <c r="Q116" s="51" t="str">
        <f t="shared" si="18"/>
        <v/>
      </c>
    </row>
    <row r="117" spans="6:17">
      <c r="F117" s="30">
        <f t="shared" si="19"/>
        <v>109</v>
      </c>
      <c r="G117" s="34">
        <f t="shared" si="20"/>
        <v>-5501.5710682298095</v>
      </c>
      <c r="H117" s="34">
        <f t="shared" si="21"/>
        <v>-150.78889369506535</v>
      </c>
      <c r="I117" s="34">
        <f t="shared" si="17"/>
        <v>350.78889369506533</v>
      </c>
      <c r="J117" s="34">
        <f t="shared" si="22"/>
        <v>200</v>
      </c>
      <c r="K117" s="34"/>
      <c r="L117" s="34"/>
      <c r="N117" s="46" t="str">
        <f t="shared" si="14"/>
        <v/>
      </c>
      <c r="O117" s="47" t="str">
        <f t="shared" si="23"/>
        <v/>
      </c>
      <c r="P117" s="47" t="str">
        <f t="shared" si="16"/>
        <v/>
      </c>
      <c r="Q117" s="48" t="str">
        <f t="shared" si="18"/>
        <v/>
      </c>
    </row>
    <row r="118" spans="6:17">
      <c r="F118" s="30">
        <f t="shared" si="19"/>
        <v>110</v>
      </c>
      <c r="G118" s="34">
        <f t="shared" si="20"/>
        <v>-5852.3599619248744</v>
      </c>
      <c r="H118" s="34">
        <f t="shared" si="21"/>
        <v>-160.40343262309094</v>
      </c>
      <c r="I118" s="34">
        <f t="shared" si="17"/>
        <v>360.40343262309091</v>
      </c>
      <c r="J118" s="34">
        <f t="shared" si="22"/>
        <v>200</v>
      </c>
      <c r="K118" s="34"/>
      <c r="L118" s="34"/>
      <c r="N118" s="46" t="str">
        <f>IF(G118&lt;=0,"",G117-I117)</f>
        <v/>
      </c>
      <c r="O118" s="47" t="str">
        <f t="shared" si="23"/>
        <v/>
      </c>
      <c r="P118" s="47" t="str">
        <f>IF(G118&gt;=0,J118-(ABS(H118)),"")</f>
        <v/>
      </c>
      <c r="Q118" s="48" t="str">
        <f t="shared" si="18"/>
        <v/>
      </c>
    </row>
    <row r="119" spans="6:17">
      <c r="F119" s="30">
        <f t="shared" si="19"/>
        <v>111</v>
      </c>
      <c r="G119" s="34">
        <f t="shared" si="20"/>
        <v>-6212.7633945479656</v>
      </c>
      <c r="H119" s="34">
        <f t="shared" si="21"/>
        <v>-170.28149003890215</v>
      </c>
      <c r="I119" s="34">
        <f t="shared" si="17"/>
        <v>370.28149003890212</v>
      </c>
      <c r="J119" s="34">
        <f t="shared" si="22"/>
        <v>200</v>
      </c>
      <c r="K119" s="34"/>
      <c r="L119" s="34"/>
      <c r="N119" s="46" t="str">
        <f t="shared" ref="N119:N182" si="24">IF(G119&lt;=0,"",G118-I118)</f>
        <v/>
      </c>
      <c r="O119" s="47" t="str">
        <f t="shared" si="23"/>
        <v/>
      </c>
      <c r="P119" s="47" t="str">
        <f>IF(G119&gt;=0,J119-(ABS(H119)),"")</f>
        <v/>
      </c>
      <c r="Q119" s="48" t="str">
        <f t="shared" si="18"/>
        <v/>
      </c>
    </row>
    <row r="120" spans="6:17">
      <c r="F120" s="30">
        <f t="shared" si="19"/>
        <v>112</v>
      </c>
      <c r="G120" s="34">
        <f t="shared" si="20"/>
        <v>-6583.0448845868677</v>
      </c>
      <c r="H120" s="34">
        <f t="shared" si="21"/>
        <v>-180.43028854505172</v>
      </c>
      <c r="I120" s="34">
        <f t="shared" si="17"/>
        <v>380.43028854505172</v>
      </c>
      <c r="J120" s="34">
        <f t="shared" si="22"/>
        <v>200</v>
      </c>
      <c r="K120" s="34"/>
      <c r="L120" s="34"/>
      <c r="N120" s="46" t="str">
        <f t="shared" si="24"/>
        <v/>
      </c>
      <c r="O120" s="47" t="str">
        <f t="shared" si="23"/>
        <v/>
      </c>
      <c r="P120" s="47" t="str">
        <f t="shared" ref="P120:P183" si="25">IF(G120&gt;=0,J120-(ABS(H120)),"")</f>
        <v/>
      </c>
      <c r="Q120" s="48" t="str">
        <f t="shared" si="18"/>
        <v/>
      </c>
    </row>
    <row r="121" spans="6:17">
      <c r="F121" s="30">
        <f t="shared" si="19"/>
        <v>113</v>
      </c>
      <c r="G121" s="34">
        <f t="shared" si="20"/>
        <v>-6963.4751731319193</v>
      </c>
      <c r="H121" s="34">
        <f t="shared" si="21"/>
        <v>-190.8572487035907</v>
      </c>
      <c r="I121" s="34">
        <f t="shared" si="17"/>
        <v>390.8572487035907</v>
      </c>
      <c r="J121" s="34">
        <f t="shared" si="22"/>
        <v>200</v>
      </c>
      <c r="K121" s="34"/>
      <c r="L121" s="34"/>
      <c r="N121" s="46" t="str">
        <f t="shared" si="24"/>
        <v/>
      </c>
      <c r="O121" s="47" t="str">
        <f t="shared" si="23"/>
        <v/>
      </c>
      <c r="P121" s="47" t="str">
        <f t="shared" si="25"/>
        <v/>
      </c>
      <c r="Q121" s="48" t="str">
        <f t="shared" si="18"/>
        <v/>
      </c>
    </row>
    <row r="122" spans="6:17">
      <c r="F122" s="30">
        <f t="shared" si="19"/>
        <v>114</v>
      </c>
      <c r="G122" s="34">
        <f t="shared" si="20"/>
        <v>-7354.3324218355101</v>
      </c>
      <c r="H122" s="34">
        <f t="shared" si="21"/>
        <v>-201.56999446180828</v>
      </c>
      <c r="I122" s="34">
        <f t="shared" si="17"/>
        <v>401.56999446180828</v>
      </c>
      <c r="J122" s="34">
        <f t="shared" si="22"/>
        <v>200</v>
      </c>
      <c r="K122" s="34"/>
      <c r="L122" s="34"/>
      <c r="N122" s="46" t="str">
        <f t="shared" si="24"/>
        <v/>
      </c>
      <c r="O122" s="47" t="str">
        <f t="shared" si="23"/>
        <v/>
      </c>
      <c r="P122" s="47" t="str">
        <f t="shared" si="25"/>
        <v/>
      </c>
      <c r="Q122" s="48" t="str">
        <f t="shared" si="18"/>
        <v/>
      </c>
    </row>
    <row r="123" spans="6:17">
      <c r="F123" s="30">
        <f t="shared" si="19"/>
        <v>115</v>
      </c>
      <c r="G123" s="34">
        <f t="shared" si="20"/>
        <v>-7755.9024162973183</v>
      </c>
      <c r="H123" s="34">
        <f t="shared" si="21"/>
        <v>-212.57635872668234</v>
      </c>
      <c r="I123" s="34">
        <f t="shared" si="17"/>
        <v>412.57635872668232</v>
      </c>
      <c r="J123" s="34">
        <f t="shared" si="22"/>
        <v>200</v>
      </c>
      <c r="K123" s="34"/>
      <c r="L123" s="34"/>
      <c r="N123" s="46" t="str">
        <f t="shared" si="24"/>
        <v/>
      </c>
      <c r="O123" s="47" t="str">
        <f t="shared" si="23"/>
        <v/>
      </c>
      <c r="P123" s="47" t="str">
        <f t="shared" si="25"/>
        <v/>
      </c>
      <c r="Q123" s="48" t="str">
        <f t="shared" si="18"/>
        <v/>
      </c>
    </row>
    <row r="124" spans="6:17">
      <c r="F124" s="30">
        <f t="shared" si="19"/>
        <v>116</v>
      </c>
      <c r="G124" s="34">
        <f t="shared" si="20"/>
        <v>-8168.4787750240002</v>
      </c>
      <c r="H124" s="34">
        <f t="shared" si="21"/>
        <v>-223.88438909211615</v>
      </c>
      <c r="I124" s="34">
        <f t="shared" si="17"/>
        <v>423.88438909211618</v>
      </c>
      <c r="J124" s="34">
        <f t="shared" si="22"/>
        <v>200</v>
      </c>
      <c r="K124" s="34"/>
      <c r="L124" s="34"/>
      <c r="N124" s="46" t="str">
        <f t="shared" si="24"/>
        <v/>
      </c>
      <c r="O124" s="47" t="str">
        <f t="shared" si="23"/>
        <v/>
      </c>
      <c r="P124" s="47" t="str">
        <f t="shared" si="25"/>
        <v/>
      </c>
      <c r="Q124" s="48" t="str">
        <f t="shared" si="18"/>
        <v/>
      </c>
    </row>
    <row r="125" spans="6:17">
      <c r="F125" s="30">
        <f t="shared" si="19"/>
        <v>117</v>
      </c>
      <c r="G125" s="34">
        <f t="shared" si="20"/>
        <v>-8592.3631641161155</v>
      </c>
      <c r="H125" s="34">
        <f t="shared" si="21"/>
        <v>-235.50235372314918</v>
      </c>
      <c r="I125" s="34">
        <f t="shared" si="17"/>
        <v>435.50235372314921</v>
      </c>
      <c r="J125" s="34">
        <f t="shared" si="22"/>
        <v>200</v>
      </c>
      <c r="K125" s="34"/>
      <c r="L125" s="34"/>
      <c r="N125" s="46" t="str">
        <f t="shared" si="24"/>
        <v/>
      </c>
      <c r="O125" s="47" t="str">
        <f t="shared" si="23"/>
        <v/>
      </c>
      <c r="P125" s="47" t="str">
        <f t="shared" si="25"/>
        <v/>
      </c>
      <c r="Q125" s="48" t="str">
        <f t="shared" si="18"/>
        <v/>
      </c>
    </row>
    <row r="126" spans="6:17">
      <c r="F126" s="30">
        <f t="shared" si="19"/>
        <v>118</v>
      </c>
      <c r="G126" s="34">
        <f t="shared" si="20"/>
        <v>-9027.8655178392655</v>
      </c>
      <c r="H126" s="34">
        <f t="shared" si="21"/>
        <v>-247.43874740144454</v>
      </c>
      <c r="I126" s="34">
        <f t="shared" si="17"/>
        <v>447.43874740144452</v>
      </c>
      <c r="J126" s="34">
        <f t="shared" si="22"/>
        <v>200</v>
      </c>
      <c r="K126" s="34"/>
      <c r="L126" s="34"/>
      <c r="N126" s="46" t="str">
        <f t="shared" si="24"/>
        <v/>
      </c>
      <c r="O126" s="47" t="str">
        <f t="shared" si="23"/>
        <v/>
      </c>
      <c r="P126" s="47" t="str">
        <f t="shared" si="25"/>
        <v/>
      </c>
      <c r="Q126" s="48" t="str">
        <f t="shared" si="18"/>
        <v/>
      </c>
    </row>
    <row r="127" spans="6:17">
      <c r="F127" s="30">
        <f t="shared" si="19"/>
        <v>119</v>
      </c>
      <c r="G127" s="34">
        <f t="shared" si="20"/>
        <v>-9475.3042652407094</v>
      </c>
      <c r="H127" s="34">
        <f t="shared" si="21"/>
        <v>-259.70229773647242</v>
      </c>
      <c r="I127" s="34">
        <f t="shared" si="17"/>
        <v>459.70229773647242</v>
      </c>
      <c r="J127" s="34">
        <f t="shared" si="22"/>
        <v>200</v>
      </c>
      <c r="K127" s="34"/>
      <c r="L127" s="34"/>
      <c r="N127" s="46" t="str">
        <f t="shared" si="24"/>
        <v/>
      </c>
      <c r="O127" s="47" t="str">
        <f t="shared" si="23"/>
        <v/>
      </c>
      <c r="P127" s="47" t="str">
        <f t="shared" si="25"/>
        <v/>
      </c>
      <c r="Q127" s="48" t="str">
        <f t="shared" si="18"/>
        <v/>
      </c>
    </row>
    <row r="128" spans="6:17">
      <c r="F128" s="39">
        <f t="shared" si="19"/>
        <v>120</v>
      </c>
      <c r="G128" s="40">
        <f t="shared" si="20"/>
        <v>-9935.0065629771816</v>
      </c>
      <c r="H128" s="40">
        <f t="shared" si="21"/>
        <v>-272.30197154693292</v>
      </c>
      <c r="I128" s="40">
        <f t="shared" si="17"/>
        <v>472.30197154693292</v>
      </c>
      <c r="J128" s="40">
        <f t="shared" si="22"/>
        <v>200</v>
      </c>
      <c r="K128" s="34"/>
      <c r="L128" s="34"/>
      <c r="N128" s="49" t="str">
        <f t="shared" si="24"/>
        <v/>
      </c>
      <c r="O128" s="50" t="str">
        <f t="shared" si="23"/>
        <v/>
      </c>
      <c r="P128" s="50" t="str">
        <f t="shared" si="25"/>
        <v/>
      </c>
      <c r="Q128" s="51" t="str">
        <f t="shared" si="18"/>
        <v/>
      </c>
    </row>
    <row r="129" spans="6:17">
      <c r="F129" s="30">
        <f t="shared" si="19"/>
        <v>121</v>
      </c>
      <c r="G129" s="34">
        <f t="shared" si="20"/>
        <v>-10407.308534524114</v>
      </c>
      <c r="H129" s="34">
        <f t="shared" si="21"/>
        <v>-285.24698141708177</v>
      </c>
      <c r="I129" s="34">
        <f t="shared" si="17"/>
        <v>485.24698141708177</v>
      </c>
      <c r="J129" s="34">
        <f t="shared" si="22"/>
        <v>200</v>
      </c>
      <c r="K129" s="34"/>
      <c r="L129" s="34"/>
      <c r="N129" s="46" t="str">
        <f t="shared" si="24"/>
        <v/>
      </c>
      <c r="O129" s="47" t="str">
        <f t="shared" si="23"/>
        <v/>
      </c>
      <c r="P129" s="47" t="str">
        <f t="shared" si="25"/>
        <v/>
      </c>
      <c r="Q129" s="48" t="str">
        <f t="shared" si="18"/>
        <v/>
      </c>
    </row>
    <row r="130" spans="6:17">
      <c r="F130" s="30">
        <f t="shared" si="19"/>
        <v>122</v>
      </c>
      <c r="G130" s="34">
        <f t="shared" si="20"/>
        <v>-10892.555515941196</v>
      </c>
      <c r="H130" s="34">
        <f t="shared" si="21"/>
        <v>-298.54679243275496</v>
      </c>
      <c r="I130" s="34">
        <f t="shared" si="17"/>
        <v>498.54679243275496</v>
      </c>
      <c r="J130" s="34">
        <f t="shared" si="22"/>
        <v>200</v>
      </c>
      <c r="K130" s="34"/>
      <c r="L130" s="34"/>
      <c r="N130" s="46" t="str">
        <f t="shared" si="24"/>
        <v/>
      </c>
      <c r="O130" s="47" t="str">
        <f t="shared" si="23"/>
        <v/>
      </c>
      <c r="P130" s="47" t="str">
        <f t="shared" si="25"/>
        <v/>
      </c>
      <c r="Q130" s="48" t="str">
        <f t="shared" si="18"/>
        <v/>
      </c>
    </row>
    <row r="131" spans="6:17">
      <c r="F131" s="30">
        <f t="shared" si="19"/>
        <v>123</v>
      </c>
      <c r="G131" s="34">
        <f t="shared" si="20"/>
        <v>-11391.102308373951</v>
      </c>
      <c r="H131" s="34">
        <f t="shared" si="21"/>
        <v>-312.21112910201606</v>
      </c>
      <c r="I131" s="34">
        <f t="shared" si="17"/>
        <v>512.211129102016</v>
      </c>
      <c r="J131" s="34">
        <f t="shared" si="22"/>
        <v>200</v>
      </c>
      <c r="K131" s="34"/>
      <c r="L131" s="34"/>
      <c r="N131" s="46" t="str">
        <f t="shared" si="24"/>
        <v/>
      </c>
      <c r="O131" s="47" t="str">
        <f t="shared" si="23"/>
        <v/>
      </c>
      <c r="P131" s="47" t="str">
        <f t="shared" si="25"/>
        <v/>
      </c>
      <c r="Q131" s="48" t="str">
        <f t="shared" si="18"/>
        <v/>
      </c>
    </row>
    <row r="132" spans="6:17">
      <c r="F132" s="30">
        <f t="shared" si="19"/>
        <v>124</v>
      </c>
      <c r="G132" s="34">
        <f t="shared" si="20"/>
        <v>-11903.313437475967</v>
      </c>
      <c r="H132" s="34">
        <f t="shared" si="21"/>
        <v>-326.24998246548711</v>
      </c>
      <c r="I132" s="34">
        <f t="shared" si="17"/>
        <v>526.24998246548716</v>
      </c>
      <c r="J132" s="34">
        <f t="shared" si="22"/>
        <v>200</v>
      </c>
      <c r="K132" s="34"/>
      <c r="L132" s="34"/>
      <c r="N132" s="46" t="str">
        <f t="shared" si="24"/>
        <v/>
      </c>
      <c r="O132" s="47" t="str">
        <f t="shared" si="23"/>
        <v/>
      </c>
      <c r="P132" s="47" t="str">
        <f t="shared" si="25"/>
        <v/>
      </c>
      <c r="Q132" s="48" t="str">
        <f t="shared" si="18"/>
        <v/>
      </c>
    </row>
    <row r="133" spans="6:17">
      <c r="F133" s="30">
        <f t="shared" si="19"/>
        <v>125</v>
      </c>
      <c r="G133" s="34">
        <f t="shared" si="20"/>
        <v>-12429.563419941454</v>
      </c>
      <c r="H133" s="34">
        <f t="shared" si="21"/>
        <v>-340.67361740156201</v>
      </c>
      <c r="I133" s="34">
        <f t="shared" si="17"/>
        <v>540.67361740156207</v>
      </c>
      <c r="J133" s="34">
        <f t="shared" si="22"/>
        <v>200</v>
      </c>
      <c r="K133" s="34"/>
      <c r="L133" s="34"/>
      <c r="N133" s="46" t="str">
        <f t="shared" si="24"/>
        <v/>
      </c>
      <c r="O133" s="47" t="str">
        <f t="shared" si="23"/>
        <v/>
      </c>
      <c r="P133" s="47" t="str">
        <f t="shared" si="25"/>
        <v/>
      </c>
      <c r="Q133" s="48" t="str">
        <f t="shared" si="18"/>
        <v/>
      </c>
    </row>
    <row r="134" spans="6:17">
      <c r="F134" s="30">
        <f t="shared" si="19"/>
        <v>126</v>
      </c>
      <c r="G134" s="34">
        <f t="shared" si="20"/>
        <v>-12970.237037343017</v>
      </c>
      <c r="H134" s="34">
        <f t="shared" si="21"/>
        <v>-355.49258013184317</v>
      </c>
      <c r="I134" s="34">
        <f t="shared" si="17"/>
        <v>555.49258013184317</v>
      </c>
      <c r="J134" s="34">
        <f t="shared" si="22"/>
        <v>200</v>
      </c>
      <c r="K134" s="34"/>
      <c r="L134" s="34"/>
      <c r="N134" s="46" t="str">
        <f t="shared" si="24"/>
        <v/>
      </c>
      <c r="O134" s="47" t="str">
        <f t="shared" si="23"/>
        <v/>
      </c>
      <c r="P134" s="47" t="str">
        <f t="shared" si="25"/>
        <v/>
      </c>
      <c r="Q134" s="48" t="str">
        <f t="shared" si="18"/>
        <v/>
      </c>
    </row>
    <row r="135" spans="6:17">
      <c r="F135" s="30">
        <f t="shared" si="19"/>
        <v>127</v>
      </c>
      <c r="G135" s="34">
        <f t="shared" si="20"/>
        <v>-13525.729617474859</v>
      </c>
      <c r="H135" s="34">
        <f t="shared" si="21"/>
        <v>-370.71770593229007</v>
      </c>
      <c r="I135" s="34">
        <f t="shared" si="17"/>
        <v>570.71770593229007</v>
      </c>
      <c r="J135" s="34">
        <f t="shared" si="22"/>
        <v>200</v>
      </c>
      <c r="K135" s="34"/>
      <c r="L135" s="34"/>
      <c r="N135" s="46" t="str">
        <f t="shared" si="24"/>
        <v/>
      </c>
      <c r="O135" s="47" t="str">
        <f t="shared" si="23"/>
        <v/>
      </c>
      <c r="P135" s="47" t="str">
        <f t="shared" si="25"/>
        <v/>
      </c>
      <c r="Q135" s="48">
        <f>IF(200&gt;G135&gt;0,J135,"")</f>
        <v>200</v>
      </c>
    </row>
    <row r="136" spans="6:17">
      <c r="F136" s="30">
        <f t="shared" si="19"/>
        <v>128</v>
      </c>
      <c r="G136" s="34">
        <f t="shared" si="20"/>
        <v>-14096.447323407148</v>
      </c>
      <c r="H136" s="34">
        <f t="shared" si="21"/>
        <v>-386.36012705571761</v>
      </c>
      <c r="I136" s="34">
        <f t="shared" si="17"/>
        <v>586.36012705571761</v>
      </c>
      <c r="J136" s="34">
        <f t="shared" si="22"/>
        <v>200</v>
      </c>
      <c r="K136" s="34"/>
      <c r="L136" s="34"/>
      <c r="N136" s="46" t="str">
        <f t="shared" si="24"/>
        <v/>
      </c>
      <c r="O136" s="47" t="str">
        <f t="shared" si="23"/>
        <v/>
      </c>
      <c r="P136" s="47" t="str">
        <f t="shared" si="25"/>
        <v/>
      </c>
      <c r="Q136" s="48" t="str">
        <f t="shared" si="18"/>
        <v/>
      </c>
    </row>
    <row r="137" spans="6:17">
      <c r="F137" s="30">
        <f t="shared" si="19"/>
        <v>129</v>
      </c>
      <c r="G137" s="34">
        <f t="shared" si="20"/>
        <v>-14682.807450462866</v>
      </c>
      <c r="H137" s="34">
        <f t="shared" ref="H137:H168" si="26">G137*($C$10/360*30)</f>
        <v>-402.4312808714364</v>
      </c>
      <c r="I137" s="34">
        <f t="shared" si="17"/>
        <v>602.43128087143646</v>
      </c>
      <c r="J137" s="34">
        <f t="shared" ref="J137:J168" si="27">IF(G137*$C$12&lt;=200,200,G137*$C$12)</f>
        <v>200</v>
      </c>
      <c r="K137" s="34"/>
      <c r="L137" s="34"/>
      <c r="N137" s="46" t="str">
        <f t="shared" si="24"/>
        <v/>
      </c>
      <c r="O137" s="47" t="str">
        <f t="shared" ref="O137:O168" si="28">IF(G137&gt;=0,G137*($C$10/360*30),"")</f>
        <v/>
      </c>
      <c r="P137" s="47" t="str">
        <f t="shared" si="25"/>
        <v/>
      </c>
      <c r="Q137" s="48" t="str">
        <f t="shared" si="18"/>
        <v/>
      </c>
    </row>
    <row r="138" spans="6:17">
      <c r="F138" s="30">
        <f t="shared" si="19"/>
        <v>130</v>
      </c>
      <c r="G138" s="34">
        <f t="shared" si="20"/>
        <v>-15285.238731334302</v>
      </c>
      <c r="H138" s="34">
        <f t="shared" si="26"/>
        <v>-418.94291822798766</v>
      </c>
      <c r="I138" s="34">
        <f t="shared" si="17"/>
        <v>618.94291822798766</v>
      </c>
      <c r="J138" s="34">
        <f t="shared" si="27"/>
        <v>200</v>
      </c>
      <c r="K138" s="34"/>
      <c r="L138" s="34"/>
      <c r="N138" s="46" t="str">
        <f t="shared" si="24"/>
        <v/>
      </c>
      <c r="O138" s="47" t="str">
        <f t="shared" si="28"/>
        <v/>
      </c>
      <c r="P138" s="47" t="str">
        <f t="shared" si="25"/>
        <v/>
      </c>
      <c r="Q138" s="48" t="str">
        <f t="shared" si="18"/>
        <v/>
      </c>
    </row>
    <row r="139" spans="6:17">
      <c r="F139" s="30">
        <f t="shared" ref="F139:F200" si="29">F138+1</f>
        <v>131</v>
      </c>
      <c r="G139" s="34">
        <f t="shared" ref="G139:G195" si="30">G138-I138</f>
        <v>-15904.18164956229</v>
      </c>
      <c r="H139" s="34">
        <f t="shared" si="26"/>
        <v>-435.90711204508642</v>
      </c>
      <c r="I139" s="34">
        <f t="shared" ref="I139:I200" si="31">J139-H139</f>
        <v>635.90711204508648</v>
      </c>
      <c r="J139" s="34">
        <f t="shared" si="27"/>
        <v>200</v>
      </c>
      <c r="K139" s="34"/>
      <c r="L139" s="34"/>
      <c r="N139" s="46" t="str">
        <f t="shared" si="24"/>
        <v/>
      </c>
      <c r="O139" s="47" t="str">
        <f t="shared" si="28"/>
        <v/>
      </c>
      <c r="P139" s="47" t="str">
        <f t="shared" si="25"/>
        <v/>
      </c>
      <c r="Q139" s="48" t="str">
        <f t="shared" ref="Q139:Q195" si="32">IF(G139&gt;0,J139,"")</f>
        <v/>
      </c>
    </row>
    <row r="140" spans="6:17">
      <c r="F140" s="39">
        <f t="shared" si="29"/>
        <v>132</v>
      </c>
      <c r="G140" s="40">
        <f t="shared" si="30"/>
        <v>-16540.088761607378</v>
      </c>
      <c r="H140" s="40">
        <f t="shared" si="26"/>
        <v>-453.33626614105555</v>
      </c>
      <c r="I140" s="40">
        <f t="shared" si="31"/>
        <v>653.3362661410556</v>
      </c>
      <c r="J140" s="40">
        <f t="shared" si="27"/>
        <v>200</v>
      </c>
      <c r="K140" s="34"/>
      <c r="L140" s="34"/>
      <c r="N140" s="49" t="str">
        <f t="shared" si="24"/>
        <v/>
      </c>
      <c r="O140" s="50" t="str">
        <f t="shared" si="28"/>
        <v/>
      </c>
      <c r="P140" s="50" t="str">
        <f t="shared" si="25"/>
        <v/>
      </c>
      <c r="Q140" s="51" t="str">
        <f t="shared" si="32"/>
        <v/>
      </c>
    </row>
    <row r="141" spans="6:17">
      <c r="F141" s="30">
        <f t="shared" si="29"/>
        <v>133</v>
      </c>
      <c r="G141" s="34">
        <f t="shared" si="30"/>
        <v>-17193.425027748432</v>
      </c>
      <c r="H141" s="34">
        <f t="shared" si="26"/>
        <v>-471.24312430220493</v>
      </c>
      <c r="I141" s="34">
        <f t="shared" si="31"/>
        <v>671.24312430220493</v>
      </c>
      <c r="J141" s="34">
        <f t="shared" si="27"/>
        <v>200</v>
      </c>
      <c r="K141" s="34"/>
      <c r="L141" s="34"/>
      <c r="N141" s="46" t="str">
        <f t="shared" si="24"/>
        <v/>
      </c>
      <c r="O141" s="47" t="str">
        <f t="shared" si="28"/>
        <v/>
      </c>
      <c r="P141" s="47" t="str">
        <f t="shared" si="25"/>
        <v/>
      </c>
      <c r="Q141" s="48" t="str">
        <f t="shared" si="32"/>
        <v/>
      </c>
    </row>
    <row r="142" spans="6:17">
      <c r="F142" s="30">
        <f t="shared" si="29"/>
        <v>134</v>
      </c>
      <c r="G142" s="34">
        <f t="shared" si="30"/>
        <v>-17864.668152050635</v>
      </c>
      <c r="H142" s="34">
        <f t="shared" si="26"/>
        <v>-489.64077960078782</v>
      </c>
      <c r="I142" s="34">
        <f t="shared" si="31"/>
        <v>689.64077960078782</v>
      </c>
      <c r="J142" s="34">
        <f t="shared" si="27"/>
        <v>200</v>
      </c>
      <c r="K142" s="34"/>
      <c r="L142" s="34"/>
      <c r="N142" s="46" t="str">
        <f t="shared" si="24"/>
        <v/>
      </c>
      <c r="O142" s="47" t="str">
        <f t="shared" si="28"/>
        <v/>
      </c>
      <c r="P142" s="47" t="str">
        <f t="shared" si="25"/>
        <v/>
      </c>
      <c r="Q142" s="48" t="str">
        <f t="shared" si="32"/>
        <v/>
      </c>
    </row>
    <row r="143" spans="6:17">
      <c r="F143" s="30">
        <f t="shared" si="29"/>
        <v>135</v>
      </c>
      <c r="G143" s="34">
        <f t="shared" si="30"/>
        <v>-18554.308931651423</v>
      </c>
      <c r="H143" s="34">
        <f t="shared" si="26"/>
        <v>-508.54268396834607</v>
      </c>
      <c r="I143" s="34">
        <f t="shared" si="31"/>
        <v>708.54268396834607</v>
      </c>
      <c r="J143" s="34">
        <f t="shared" si="27"/>
        <v>200</v>
      </c>
      <c r="K143" s="34"/>
      <c r="L143" s="34"/>
      <c r="N143" s="46" t="str">
        <f t="shared" si="24"/>
        <v/>
      </c>
      <c r="O143" s="47" t="str">
        <f t="shared" si="28"/>
        <v/>
      </c>
      <c r="P143" s="47" t="str">
        <f t="shared" si="25"/>
        <v/>
      </c>
      <c r="Q143" s="48" t="str">
        <f t="shared" si="32"/>
        <v/>
      </c>
    </row>
    <row r="144" spans="6:17">
      <c r="F144" s="30">
        <f t="shared" si="29"/>
        <v>136</v>
      </c>
      <c r="G144" s="34">
        <f t="shared" si="30"/>
        <v>-19262.851615619769</v>
      </c>
      <c r="H144" s="34">
        <f t="shared" si="26"/>
        <v>-527.96265803144513</v>
      </c>
      <c r="I144" s="34">
        <f t="shared" si="31"/>
        <v>727.96265803144513</v>
      </c>
      <c r="J144" s="34">
        <f t="shared" si="27"/>
        <v>200</v>
      </c>
      <c r="K144" s="34"/>
      <c r="L144" s="34"/>
      <c r="N144" s="46" t="str">
        <f t="shared" si="24"/>
        <v/>
      </c>
      <c r="O144" s="47" t="str">
        <f t="shared" si="28"/>
        <v/>
      </c>
      <c r="P144" s="47" t="str">
        <f t="shared" si="25"/>
        <v/>
      </c>
      <c r="Q144" s="48" t="str">
        <f t="shared" si="32"/>
        <v/>
      </c>
    </row>
    <row r="145" spans="6:17">
      <c r="F145" s="30">
        <f t="shared" si="29"/>
        <v>137</v>
      </c>
      <c r="G145" s="34">
        <f t="shared" si="30"/>
        <v>-19990.814273651213</v>
      </c>
      <c r="H145" s="34">
        <f t="shared" si="26"/>
        <v>-547.9149012169903</v>
      </c>
      <c r="I145" s="34">
        <f t="shared" si="31"/>
        <v>747.9149012169903</v>
      </c>
      <c r="J145" s="34">
        <f t="shared" si="27"/>
        <v>200</v>
      </c>
      <c r="K145" s="34"/>
      <c r="L145" s="34"/>
      <c r="N145" s="46" t="str">
        <f t="shared" si="24"/>
        <v/>
      </c>
      <c r="O145" s="47" t="str">
        <f t="shared" si="28"/>
        <v/>
      </c>
      <c r="P145" s="47" t="str">
        <f t="shared" si="25"/>
        <v/>
      </c>
      <c r="Q145" s="48" t="str">
        <f t="shared" si="32"/>
        <v/>
      </c>
    </row>
    <row r="146" spans="6:17">
      <c r="F146" s="30">
        <f t="shared" si="29"/>
        <v>138</v>
      </c>
      <c r="G146" s="34">
        <f t="shared" si="30"/>
        <v>-20738.729174868204</v>
      </c>
      <c r="H146" s="34">
        <f t="shared" si="26"/>
        <v>-568.41400213451266</v>
      </c>
      <c r="I146" s="34">
        <f t="shared" si="31"/>
        <v>768.41400213451266</v>
      </c>
      <c r="J146" s="34">
        <f t="shared" si="27"/>
        <v>200</v>
      </c>
      <c r="K146" s="34"/>
      <c r="L146" s="34"/>
      <c r="N146" s="46" t="str">
        <f t="shared" si="24"/>
        <v/>
      </c>
      <c r="O146" s="47" t="str">
        <f t="shared" si="28"/>
        <v/>
      </c>
      <c r="P146" s="47" t="str">
        <f t="shared" si="25"/>
        <v/>
      </c>
      <c r="Q146" s="48" t="str">
        <f t="shared" si="32"/>
        <v/>
      </c>
    </row>
    <row r="147" spans="6:17">
      <c r="F147" s="30">
        <f t="shared" si="29"/>
        <v>139</v>
      </c>
      <c r="G147" s="34">
        <f t="shared" si="30"/>
        <v>-21507.143177002716</v>
      </c>
      <c r="H147" s="34">
        <f t="shared" si="26"/>
        <v>-589.47494924301611</v>
      </c>
      <c r="I147" s="34">
        <f t="shared" si="31"/>
        <v>789.47494924301611</v>
      </c>
      <c r="J147" s="34">
        <f t="shared" si="27"/>
        <v>200</v>
      </c>
      <c r="K147" s="34"/>
      <c r="L147" s="34"/>
      <c r="N147" s="46" t="str">
        <f t="shared" si="24"/>
        <v/>
      </c>
      <c r="O147" s="47" t="str">
        <f t="shared" si="28"/>
        <v/>
      </c>
      <c r="P147" s="47" t="str">
        <f t="shared" si="25"/>
        <v/>
      </c>
      <c r="Q147" s="48" t="str">
        <f t="shared" si="32"/>
        <v/>
      </c>
    </row>
    <row r="148" spans="6:17">
      <c r="F148" s="30">
        <f t="shared" si="29"/>
        <v>140</v>
      </c>
      <c r="G148" s="34">
        <f t="shared" si="30"/>
        <v>-22296.618126245732</v>
      </c>
      <c r="H148" s="34">
        <f t="shared" si="26"/>
        <v>-611.11314181018508</v>
      </c>
      <c r="I148" s="34">
        <f t="shared" si="31"/>
        <v>811.11314181018508</v>
      </c>
      <c r="J148" s="34">
        <f t="shared" si="27"/>
        <v>200</v>
      </c>
      <c r="K148" s="34"/>
      <c r="L148" s="34"/>
      <c r="N148" s="46" t="str">
        <f t="shared" si="24"/>
        <v/>
      </c>
      <c r="O148" s="47" t="str">
        <f t="shared" si="28"/>
        <v/>
      </c>
      <c r="P148" s="47" t="str">
        <f t="shared" si="25"/>
        <v/>
      </c>
      <c r="Q148" s="48" t="str">
        <f t="shared" si="32"/>
        <v/>
      </c>
    </row>
    <row r="149" spans="6:17">
      <c r="F149" s="30">
        <f t="shared" si="29"/>
        <v>141</v>
      </c>
      <c r="G149" s="34">
        <f t="shared" si="30"/>
        <v>-23107.731268055919</v>
      </c>
      <c r="H149" s="34">
        <f t="shared" si="26"/>
        <v>-633.34440117196596</v>
      </c>
      <c r="I149" s="34">
        <f t="shared" si="31"/>
        <v>833.34440117196596</v>
      </c>
      <c r="J149" s="34">
        <f t="shared" si="27"/>
        <v>200</v>
      </c>
      <c r="K149" s="34"/>
      <c r="L149" s="34"/>
      <c r="N149" s="46" t="str">
        <f t="shared" si="24"/>
        <v/>
      </c>
      <c r="O149" s="47" t="str">
        <f t="shared" si="28"/>
        <v/>
      </c>
      <c r="P149" s="47" t="str">
        <f t="shared" si="25"/>
        <v/>
      </c>
      <c r="Q149" s="48" t="str">
        <f t="shared" si="32"/>
        <v/>
      </c>
    </row>
    <row r="150" spans="6:17">
      <c r="F150" s="30">
        <f t="shared" si="29"/>
        <v>142</v>
      </c>
      <c r="G150" s="34">
        <f t="shared" si="30"/>
        <v>-23941.075669227885</v>
      </c>
      <c r="H150" s="34">
        <f t="shared" si="26"/>
        <v>-656.18498230075431</v>
      </c>
      <c r="I150" s="34">
        <f t="shared" si="31"/>
        <v>856.18498230075431</v>
      </c>
      <c r="J150" s="34">
        <f t="shared" si="27"/>
        <v>200</v>
      </c>
      <c r="K150" s="34"/>
      <c r="L150" s="34"/>
      <c r="N150" s="46" t="str">
        <f t="shared" si="24"/>
        <v/>
      </c>
      <c r="O150" s="47" t="str">
        <f t="shared" si="28"/>
        <v/>
      </c>
      <c r="P150" s="47" t="str">
        <f t="shared" si="25"/>
        <v/>
      </c>
      <c r="Q150" s="48" t="str">
        <f t="shared" si="32"/>
        <v/>
      </c>
    </row>
    <row r="151" spans="6:17">
      <c r="F151" s="30">
        <f t="shared" si="29"/>
        <v>143</v>
      </c>
      <c r="G151" s="34">
        <f t="shared" si="30"/>
        <v>-24797.260651528639</v>
      </c>
      <c r="H151" s="34">
        <f t="shared" si="26"/>
        <v>-679.65158569064749</v>
      </c>
      <c r="I151" s="34">
        <f t="shared" si="31"/>
        <v>879.65158569064749</v>
      </c>
      <c r="J151" s="34">
        <f t="shared" si="27"/>
        <v>200</v>
      </c>
      <c r="K151" s="34"/>
      <c r="L151" s="34"/>
      <c r="N151" s="46" t="str">
        <f t="shared" si="24"/>
        <v/>
      </c>
      <c r="O151" s="47" t="str">
        <f t="shared" si="28"/>
        <v/>
      </c>
      <c r="P151" s="47" t="str">
        <f t="shared" si="25"/>
        <v/>
      </c>
      <c r="Q151" s="48" t="str">
        <f t="shared" si="32"/>
        <v/>
      </c>
    </row>
    <row r="152" spans="6:17">
      <c r="F152" s="39">
        <f t="shared" si="29"/>
        <v>144</v>
      </c>
      <c r="G152" s="40">
        <f t="shared" si="30"/>
        <v>-25676.912237219287</v>
      </c>
      <c r="H152" s="40">
        <f t="shared" si="26"/>
        <v>-703.76136956845198</v>
      </c>
      <c r="I152" s="40">
        <f t="shared" si="31"/>
        <v>903.76136956845198</v>
      </c>
      <c r="J152" s="40">
        <f t="shared" si="27"/>
        <v>200</v>
      </c>
      <c r="K152" s="34"/>
      <c r="L152" s="34"/>
      <c r="N152" s="49" t="str">
        <f t="shared" si="24"/>
        <v/>
      </c>
      <c r="O152" s="50" t="str">
        <f t="shared" si="28"/>
        <v/>
      </c>
      <c r="P152" s="50" t="str">
        <f t="shared" si="25"/>
        <v/>
      </c>
      <c r="Q152" s="51" t="str">
        <f t="shared" si="32"/>
        <v/>
      </c>
    </row>
    <row r="153" spans="6:17">
      <c r="F153" s="30">
        <f t="shared" si="29"/>
        <v>145</v>
      </c>
      <c r="G153" s="34">
        <f t="shared" si="30"/>
        <v>-26580.673606787739</v>
      </c>
      <c r="H153" s="34">
        <f t="shared" si="26"/>
        <v>-728.53196243937396</v>
      </c>
      <c r="I153" s="34">
        <f t="shared" si="31"/>
        <v>928.53196243937396</v>
      </c>
      <c r="J153" s="34">
        <f t="shared" si="27"/>
        <v>200</v>
      </c>
      <c r="K153" s="34"/>
      <c r="L153" s="34"/>
      <c r="N153" s="46" t="str">
        <f t="shared" si="24"/>
        <v/>
      </c>
      <c r="O153" s="47" t="str">
        <f t="shared" si="28"/>
        <v/>
      </c>
      <c r="P153" s="47" t="str">
        <f t="shared" si="25"/>
        <v/>
      </c>
      <c r="Q153" s="48" t="str">
        <f t="shared" si="32"/>
        <v/>
      </c>
    </row>
    <row r="154" spans="6:17">
      <c r="F154" s="30">
        <f t="shared" si="29"/>
        <v>146</v>
      </c>
      <c r="G154" s="34">
        <f t="shared" si="30"/>
        <v>-27509.205569227113</v>
      </c>
      <c r="H154" s="34">
        <f t="shared" si="26"/>
        <v>-753.98147597656646</v>
      </c>
      <c r="I154" s="34">
        <f t="shared" si="31"/>
        <v>953.98147597656646</v>
      </c>
      <c r="J154" s="34">
        <f t="shared" si="27"/>
        <v>200</v>
      </c>
      <c r="K154" s="34"/>
      <c r="L154" s="34"/>
      <c r="N154" s="46" t="str">
        <f t="shared" si="24"/>
        <v/>
      </c>
      <c r="O154" s="47" t="str">
        <f t="shared" si="28"/>
        <v/>
      </c>
      <c r="P154" s="47" t="str">
        <f t="shared" si="25"/>
        <v/>
      </c>
      <c r="Q154" s="48" t="str">
        <f t="shared" si="32"/>
        <v/>
      </c>
    </row>
    <row r="155" spans="6:17">
      <c r="F155" s="30">
        <f t="shared" si="29"/>
        <v>147</v>
      </c>
      <c r="G155" s="34">
        <f t="shared" si="30"/>
        <v>-28463.187045203678</v>
      </c>
      <c r="H155" s="34">
        <f t="shared" si="26"/>
        <v>-780.12851826395752</v>
      </c>
      <c r="I155" s="34">
        <f t="shared" si="31"/>
        <v>980.12851826395752</v>
      </c>
      <c r="J155" s="34">
        <f t="shared" si="27"/>
        <v>200</v>
      </c>
      <c r="K155" s="34"/>
      <c r="L155" s="34"/>
      <c r="N155" s="46" t="str">
        <f t="shared" si="24"/>
        <v/>
      </c>
      <c r="O155" s="47" t="str">
        <f t="shared" si="28"/>
        <v/>
      </c>
      <c r="P155" s="47" t="str">
        <f t="shared" si="25"/>
        <v/>
      </c>
      <c r="Q155" s="48" t="str">
        <f t="shared" si="32"/>
        <v/>
      </c>
    </row>
    <row r="156" spans="6:17">
      <c r="F156" s="30">
        <f t="shared" si="29"/>
        <v>148</v>
      </c>
      <c r="G156" s="34">
        <f t="shared" si="30"/>
        <v>-29443.315563467637</v>
      </c>
      <c r="H156" s="34">
        <f t="shared" si="26"/>
        <v>-806.99220740204214</v>
      </c>
      <c r="I156" s="34">
        <f t="shared" si="31"/>
        <v>1006.9922074020421</v>
      </c>
      <c r="J156" s="34">
        <f t="shared" si="27"/>
        <v>200</v>
      </c>
      <c r="K156" s="34"/>
      <c r="L156" s="34"/>
      <c r="N156" s="46" t="str">
        <f t="shared" si="24"/>
        <v/>
      </c>
      <c r="O156" s="47" t="str">
        <f t="shared" si="28"/>
        <v/>
      </c>
      <c r="P156" s="47" t="str">
        <f t="shared" si="25"/>
        <v/>
      </c>
      <c r="Q156" s="48" t="str">
        <f t="shared" si="32"/>
        <v/>
      </c>
    </row>
    <row r="157" spans="6:17">
      <c r="F157" s="30">
        <f t="shared" si="29"/>
        <v>149</v>
      </c>
      <c r="G157" s="34">
        <f t="shared" si="30"/>
        <v>-30450.30777086968</v>
      </c>
      <c r="H157" s="34">
        <f t="shared" si="26"/>
        <v>-834.59218548658646</v>
      </c>
      <c r="I157" s="34">
        <f t="shared" si="31"/>
        <v>1034.5921854865865</v>
      </c>
      <c r="J157" s="34">
        <f t="shared" si="27"/>
        <v>200</v>
      </c>
      <c r="K157" s="34"/>
      <c r="L157" s="34"/>
      <c r="N157" s="46" t="str">
        <f t="shared" si="24"/>
        <v/>
      </c>
      <c r="O157" s="47" t="str">
        <f t="shared" si="28"/>
        <v/>
      </c>
      <c r="P157" s="47" t="str">
        <f t="shared" si="25"/>
        <v/>
      </c>
      <c r="Q157" s="48" t="str">
        <f t="shared" si="32"/>
        <v/>
      </c>
    </row>
    <row r="158" spans="6:17">
      <c r="F158" s="30">
        <f t="shared" si="29"/>
        <v>150</v>
      </c>
      <c r="G158" s="34">
        <f t="shared" si="30"/>
        <v>-31484.899956356268</v>
      </c>
      <c r="H158" s="34">
        <f t="shared" si="26"/>
        <v>-862.9486329704647</v>
      </c>
      <c r="I158" s="34">
        <f t="shared" si="31"/>
        <v>1062.9486329704646</v>
      </c>
      <c r="J158" s="34">
        <f t="shared" si="27"/>
        <v>200</v>
      </c>
      <c r="K158" s="34"/>
      <c r="L158" s="34"/>
      <c r="N158" s="46" t="str">
        <f t="shared" si="24"/>
        <v/>
      </c>
      <c r="O158" s="47" t="str">
        <f t="shared" si="28"/>
        <v/>
      </c>
      <c r="P158" s="47" t="str">
        <f t="shared" si="25"/>
        <v/>
      </c>
      <c r="Q158" s="48" t="str">
        <f t="shared" si="32"/>
        <v/>
      </c>
    </row>
    <row r="159" spans="6:17">
      <c r="F159" s="30">
        <f t="shared" si="29"/>
        <v>151</v>
      </c>
      <c r="G159" s="34">
        <f t="shared" si="30"/>
        <v>-32547.848589326732</v>
      </c>
      <c r="H159" s="34">
        <f t="shared" si="26"/>
        <v>-892.08228341913014</v>
      </c>
      <c r="I159" s="34">
        <f t="shared" si="31"/>
        <v>1092.0822834191301</v>
      </c>
      <c r="J159" s="34">
        <f t="shared" si="27"/>
        <v>200</v>
      </c>
      <c r="K159" s="34"/>
      <c r="L159" s="34"/>
      <c r="N159" s="46" t="str">
        <f t="shared" si="24"/>
        <v/>
      </c>
      <c r="O159" s="47" t="str">
        <f t="shared" si="28"/>
        <v/>
      </c>
      <c r="P159" s="47" t="str">
        <f t="shared" si="25"/>
        <v/>
      </c>
      <c r="Q159" s="48" t="str">
        <f t="shared" si="32"/>
        <v/>
      </c>
    </row>
    <row r="160" spans="6:17">
      <c r="F160" s="30">
        <f t="shared" si="29"/>
        <v>152</v>
      </c>
      <c r="G160" s="34">
        <f t="shared" si="30"/>
        <v>-33639.930872745863</v>
      </c>
      <c r="H160" s="34">
        <f t="shared" si="26"/>
        <v>-922.01443867050955</v>
      </c>
      <c r="I160" s="34">
        <f t="shared" si="31"/>
        <v>1122.0144386705097</v>
      </c>
      <c r="J160" s="34">
        <f t="shared" si="27"/>
        <v>200</v>
      </c>
      <c r="K160" s="34"/>
      <c r="L160" s="34"/>
      <c r="N160" s="46" t="str">
        <f t="shared" si="24"/>
        <v/>
      </c>
      <c r="O160" s="47" t="str">
        <f t="shared" si="28"/>
        <v/>
      </c>
      <c r="P160" s="47" t="str">
        <f t="shared" si="25"/>
        <v/>
      </c>
      <c r="Q160" s="48" t="str">
        <f t="shared" si="32"/>
        <v/>
      </c>
    </row>
    <row r="161" spans="6:17">
      <c r="F161" s="30">
        <f t="shared" si="29"/>
        <v>153</v>
      </c>
      <c r="G161" s="34">
        <f t="shared" si="30"/>
        <v>-34761.94531141637</v>
      </c>
      <c r="H161" s="34">
        <f t="shared" si="26"/>
        <v>-952.76698441040367</v>
      </c>
      <c r="I161" s="34">
        <f t="shared" si="31"/>
        <v>1152.7669844104037</v>
      </c>
      <c r="J161" s="34">
        <f t="shared" si="27"/>
        <v>200</v>
      </c>
      <c r="K161" s="34"/>
      <c r="L161" s="34"/>
      <c r="N161" s="46" t="str">
        <f t="shared" si="24"/>
        <v/>
      </c>
      <c r="O161" s="47" t="str">
        <f t="shared" si="28"/>
        <v/>
      </c>
      <c r="P161" s="47" t="str">
        <f t="shared" si="25"/>
        <v/>
      </c>
      <c r="Q161" s="48" t="str">
        <f t="shared" si="32"/>
        <v/>
      </c>
    </row>
    <row r="162" spans="6:17">
      <c r="F162" s="30">
        <f t="shared" si="29"/>
        <v>154</v>
      </c>
      <c r="G162" s="34">
        <f t="shared" si="30"/>
        <v>-35914.712295826772</v>
      </c>
      <c r="H162" s="34">
        <f t="shared" si="26"/>
        <v>-984.36240617478541</v>
      </c>
      <c r="I162" s="34">
        <f t="shared" si="31"/>
        <v>1184.3624061747855</v>
      </c>
      <c r="J162" s="34">
        <f t="shared" si="27"/>
        <v>200</v>
      </c>
      <c r="K162" s="34"/>
      <c r="L162" s="34"/>
      <c r="N162" s="46" t="str">
        <f t="shared" si="24"/>
        <v/>
      </c>
      <c r="O162" s="47" t="str">
        <f t="shared" si="28"/>
        <v/>
      </c>
      <c r="P162" s="47" t="str">
        <f t="shared" si="25"/>
        <v/>
      </c>
      <c r="Q162" s="48" t="str">
        <f t="shared" si="32"/>
        <v/>
      </c>
    </row>
    <row r="163" spans="6:17">
      <c r="F163" s="30">
        <f t="shared" si="29"/>
        <v>155</v>
      </c>
      <c r="G163" s="34">
        <f t="shared" si="30"/>
        <v>-37099.074702001555</v>
      </c>
      <c r="H163" s="34">
        <f t="shared" si="26"/>
        <v>-1016.8238057906926</v>
      </c>
      <c r="I163" s="34">
        <f t="shared" si="31"/>
        <v>1216.8238057906926</v>
      </c>
      <c r="J163" s="34">
        <f t="shared" si="27"/>
        <v>200</v>
      </c>
      <c r="K163" s="34"/>
      <c r="L163" s="34"/>
      <c r="N163" s="46" t="str">
        <f t="shared" si="24"/>
        <v/>
      </c>
      <c r="O163" s="47" t="str">
        <f t="shared" si="28"/>
        <v/>
      </c>
      <c r="P163" s="47" t="str">
        <f t="shared" si="25"/>
        <v/>
      </c>
      <c r="Q163" s="48" t="str">
        <f t="shared" si="32"/>
        <v/>
      </c>
    </row>
    <row r="164" spans="6:17">
      <c r="F164" s="39">
        <f t="shared" si="29"/>
        <v>156</v>
      </c>
      <c r="G164" s="40">
        <f t="shared" si="30"/>
        <v>-38315.898507792248</v>
      </c>
      <c r="H164" s="40">
        <f t="shared" si="26"/>
        <v>-1050.1749182677393</v>
      </c>
      <c r="I164" s="40">
        <f t="shared" si="31"/>
        <v>1250.1749182677393</v>
      </c>
      <c r="J164" s="40">
        <f t="shared" si="27"/>
        <v>200</v>
      </c>
      <c r="K164" s="34"/>
      <c r="L164" s="34"/>
      <c r="N164" s="49" t="str">
        <f t="shared" si="24"/>
        <v/>
      </c>
      <c r="O164" s="50" t="str">
        <f t="shared" si="28"/>
        <v/>
      </c>
      <c r="P164" s="50" t="str">
        <f t="shared" si="25"/>
        <v/>
      </c>
      <c r="Q164" s="51" t="str">
        <f t="shared" si="32"/>
        <v/>
      </c>
    </row>
    <row r="165" spans="6:17">
      <c r="F165" s="30">
        <f t="shared" si="29"/>
        <v>157</v>
      </c>
      <c r="G165" s="34">
        <f t="shared" si="30"/>
        <v>-39566.073426059986</v>
      </c>
      <c r="H165" s="34">
        <f t="shared" si="26"/>
        <v>-1084.4401291525942</v>
      </c>
      <c r="I165" s="34">
        <f t="shared" si="31"/>
        <v>1284.4401291525942</v>
      </c>
      <c r="J165" s="34">
        <f t="shared" si="27"/>
        <v>200</v>
      </c>
      <c r="K165" s="34"/>
      <c r="L165" s="34"/>
      <c r="N165" s="46" t="str">
        <f t="shared" si="24"/>
        <v/>
      </c>
      <c r="O165" s="47" t="str">
        <f t="shared" si="28"/>
        <v/>
      </c>
      <c r="P165" s="47" t="str">
        <f t="shared" si="25"/>
        <v/>
      </c>
      <c r="Q165" s="48" t="str">
        <f t="shared" si="32"/>
        <v/>
      </c>
    </row>
    <row r="166" spans="6:17">
      <c r="F166" s="30">
        <f t="shared" si="29"/>
        <v>158</v>
      </c>
      <c r="G166" s="34">
        <f t="shared" si="30"/>
        <v>-40850.513555212579</v>
      </c>
      <c r="H166" s="34">
        <f t="shared" si="26"/>
        <v>-1119.6444923591182</v>
      </c>
      <c r="I166" s="34">
        <f t="shared" si="31"/>
        <v>1319.6444923591182</v>
      </c>
      <c r="J166" s="34">
        <f t="shared" si="27"/>
        <v>200</v>
      </c>
      <c r="K166" s="34"/>
      <c r="L166" s="34"/>
      <c r="N166" s="46" t="str">
        <f t="shared" si="24"/>
        <v/>
      </c>
      <c r="O166" s="47" t="str">
        <f t="shared" si="28"/>
        <v/>
      </c>
      <c r="P166" s="47" t="str">
        <f t="shared" si="25"/>
        <v/>
      </c>
      <c r="Q166" s="48" t="str">
        <f t="shared" si="32"/>
        <v/>
      </c>
    </row>
    <row r="167" spans="6:17">
      <c r="F167" s="30">
        <f t="shared" si="29"/>
        <v>159</v>
      </c>
      <c r="G167" s="34">
        <f t="shared" si="30"/>
        <v>-42170.158047571698</v>
      </c>
      <c r="H167" s="34">
        <f t="shared" si="26"/>
        <v>-1155.8137484871943</v>
      </c>
      <c r="I167" s="34">
        <f t="shared" si="31"/>
        <v>1355.8137484871943</v>
      </c>
      <c r="J167" s="34">
        <f t="shared" si="27"/>
        <v>200</v>
      </c>
      <c r="K167" s="34"/>
      <c r="L167" s="34"/>
      <c r="N167" s="46" t="str">
        <f t="shared" si="24"/>
        <v/>
      </c>
      <c r="O167" s="47" t="str">
        <f t="shared" si="28"/>
        <v/>
      </c>
      <c r="P167" s="47" t="str">
        <f t="shared" si="25"/>
        <v/>
      </c>
      <c r="Q167" s="48" t="str">
        <f t="shared" si="32"/>
        <v/>
      </c>
    </row>
    <row r="168" spans="6:17">
      <c r="F168" s="30">
        <f t="shared" si="29"/>
        <v>160</v>
      </c>
      <c r="G168" s="34">
        <f t="shared" si="30"/>
        <v>-43525.97179605889</v>
      </c>
      <c r="H168" s="34">
        <f t="shared" si="26"/>
        <v>-1192.9743436436474</v>
      </c>
      <c r="I168" s="34">
        <f t="shared" si="31"/>
        <v>1392.9743436436474</v>
      </c>
      <c r="J168" s="34">
        <f t="shared" si="27"/>
        <v>200</v>
      </c>
      <c r="K168" s="34"/>
      <c r="L168" s="34"/>
      <c r="N168" s="46" t="str">
        <f t="shared" si="24"/>
        <v/>
      </c>
      <c r="O168" s="47" t="str">
        <f t="shared" si="28"/>
        <v/>
      </c>
      <c r="P168" s="47" t="str">
        <f t="shared" si="25"/>
        <v/>
      </c>
      <c r="Q168" s="48" t="str">
        <f t="shared" si="32"/>
        <v/>
      </c>
    </row>
    <row r="169" spans="6:17">
      <c r="F169" s="30">
        <f t="shared" si="29"/>
        <v>161</v>
      </c>
      <c r="G169" s="34">
        <f t="shared" si="30"/>
        <v>-44918.946139702537</v>
      </c>
      <c r="H169" s="34">
        <f t="shared" ref="H169:H200" si="33">G169*($C$10/360*30)</f>
        <v>-1231.1534487790136</v>
      </c>
      <c r="I169" s="34">
        <f t="shared" si="31"/>
        <v>1431.1534487790136</v>
      </c>
      <c r="J169" s="34">
        <f t="shared" ref="J169:J200" si="34">IF(G169*$C$12&lt;=200,200,G169*$C$12)</f>
        <v>200</v>
      </c>
      <c r="K169" s="34"/>
      <c r="L169" s="34"/>
      <c r="N169" s="46" t="str">
        <f t="shared" si="24"/>
        <v/>
      </c>
      <c r="O169" s="47" t="str">
        <f t="shared" ref="O169:O200" si="35">IF(G169&gt;=0,G169*($C$10/360*30),"")</f>
        <v/>
      </c>
      <c r="P169" s="47" t="str">
        <f t="shared" si="25"/>
        <v/>
      </c>
      <c r="Q169" s="48" t="str">
        <f t="shared" si="32"/>
        <v/>
      </c>
    </row>
    <row r="170" spans="6:17">
      <c r="F170" s="30">
        <f t="shared" si="29"/>
        <v>162</v>
      </c>
      <c r="G170" s="34">
        <f t="shared" si="30"/>
        <v>-46350.099588481549</v>
      </c>
      <c r="H170" s="34">
        <f t="shared" si="33"/>
        <v>-1270.3789795542984</v>
      </c>
      <c r="I170" s="34">
        <f t="shared" si="31"/>
        <v>1470.3789795542984</v>
      </c>
      <c r="J170" s="34">
        <f t="shared" si="34"/>
        <v>200</v>
      </c>
      <c r="K170" s="34"/>
      <c r="L170" s="34"/>
      <c r="N170" s="46" t="str">
        <f t="shared" si="24"/>
        <v/>
      </c>
      <c r="O170" s="47" t="str">
        <f t="shared" si="35"/>
        <v/>
      </c>
      <c r="P170" s="47" t="str">
        <f t="shared" si="25"/>
        <v/>
      </c>
      <c r="Q170" s="48" t="str">
        <f t="shared" si="32"/>
        <v/>
      </c>
    </row>
    <row r="171" spans="6:17">
      <c r="F171" s="30">
        <f t="shared" si="29"/>
        <v>163</v>
      </c>
      <c r="G171" s="34">
        <f t="shared" si="30"/>
        <v>-47820.478568035847</v>
      </c>
      <c r="H171" s="34">
        <f t="shared" si="33"/>
        <v>-1310.6796167522491</v>
      </c>
      <c r="I171" s="34">
        <f t="shared" si="31"/>
        <v>1510.6796167522491</v>
      </c>
      <c r="J171" s="34">
        <f t="shared" si="34"/>
        <v>200</v>
      </c>
      <c r="K171" s="34"/>
      <c r="L171" s="34"/>
      <c r="N171" s="46" t="str">
        <f t="shared" si="24"/>
        <v/>
      </c>
      <c r="O171" s="47" t="str">
        <f t="shared" si="35"/>
        <v/>
      </c>
      <c r="P171" s="47" t="str">
        <f t="shared" si="25"/>
        <v/>
      </c>
      <c r="Q171" s="48" t="str">
        <f t="shared" si="32"/>
        <v/>
      </c>
    </row>
    <row r="172" spans="6:17">
      <c r="F172" s="30">
        <f t="shared" si="29"/>
        <v>164</v>
      </c>
      <c r="G172" s="34">
        <f t="shared" si="30"/>
        <v>-49331.158184788095</v>
      </c>
      <c r="H172" s="34">
        <f t="shared" si="33"/>
        <v>-1352.0848272480671</v>
      </c>
      <c r="I172" s="34">
        <f t="shared" si="31"/>
        <v>1552.0848272480671</v>
      </c>
      <c r="J172" s="34">
        <f t="shared" si="34"/>
        <v>200</v>
      </c>
      <c r="K172" s="34"/>
      <c r="L172" s="34"/>
      <c r="N172" s="46" t="str">
        <f t="shared" si="24"/>
        <v/>
      </c>
      <c r="O172" s="47" t="str">
        <f t="shared" si="35"/>
        <v/>
      </c>
      <c r="P172" s="47" t="str">
        <f t="shared" si="25"/>
        <v/>
      </c>
      <c r="Q172" s="48" t="str">
        <f t="shared" si="32"/>
        <v/>
      </c>
    </row>
    <row r="173" spans="6:17">
      <c r="F173" s="30">
        <f t="shared" si="29"/>
        <v>165</v>
      </c>
      <c r="G173" s="34">
        <f t="shared" si="30"/>
        <v>-50883.243012036161</v>
      </c>
      <c r="H173" s="34">
        <f t="shared" si="33"/>
        <v>-1394.6248855548911</v>
      </c>
      <c r="I173" s="34">
        <f t="shared" si="31"/>
        <v>1594.6248855548911</v>
      </c>
      <c r="J173" s="34">
        <f t="shared" si="34"/>
        <v>200</v>
      </c>
      <c r="K173" s="34"/>
      <c r="L173" s="34"/>
      <c r="N173" s="46" t="str">
        <f t="shared" si="24"/>
        <v/>
      </c>
      <c r="O173" s="47" t="str">
        <f t="shared" si="35"/>
        <v/>
      </c>
      <c r="P173" s="47" t="str">
        <f t="shared" si="25"/>
        <v/>
      </c>
      <c r="Q173" s="48" t="str">
        <f t="shared" si="32"/>
        <v/>
      </c>
    </row>
    <row r="174" spans="6:17">
      <c r="F174" s="30">
        <f t="shared" si="29"/>
        <v>166</v>
      </c>
      <c r="G174" s="34">
        <f t="shared" si="30"/>
        <v>-52477.867897591052</v>
      </c>
      <c r="H174" s="34">
        <f t="shared" si="33"/>
        <v>-1438.330895959808</v>
      </c>
      <c r="I174" s="34">
        <f t="shared" si="31"/>
        <v>1638.330895959808</v>
      </c>
      <c r="J174" s="34">
        <f t="shared" si="34"/>
        <v>200</v>
      </c>
      <c r="K174" s="34"/>
      <c r="L174" s="34"/>
      <c r="N174" s="46" t="str">
        <f t="shared" si="24"/>
        <v/>
      </c>
      <c r="O174" s="47" t="str">
        <f t="shared" si="35"/>
        <v/>
      </c>
      <c r="P174" s="47" t="str">
        <f t="shared" si="25"/>
        <v/>
      </c>
      <c r="Q174" s="48" t="str">
        <f t="shared" si="32"/>
        <v/>
      </c>
    </row>
    <row r="175" spans="6:17">
      <c r="F175" s="30">
        <f t="shared" si="29"/>
        <v>167</v>
      </c>
      <c r="G175" s="34">
        <f t="shared" si="30"/>
        <v>-54116.198793550859</v>
      </c>
      <c r="H175" s="34">
        <f t="shared" si="33"/>
        <v>-1483.2348152665732</v>
      </c>
      <c r="I175" s="34">
        <f t="shared" si="31"/>
        <v>1683.2348152665732</v>
      </c>
      <c r="J175" s="34">
        <f t="shared" si="34"/>
        <v>200</v>
      </c>
      <c r="K175" s="34"/>
      <c r="L175" s="34"/>
      <c r="N175" s="46" t="str">
        <f t="shared" si="24"/>
        <v/>
      </c>
      <c r="O175" s="47" t="str">
        <f t="shared" si="35"/>
        <v/>
      </c>
      <c r="P175" s="47" t="str">
        <f t="shared" si="25"/>
        <v/>
      </c>
      <c r="Q175" s="48" t="str">
        <f t="shared" si="32"/>
        <v/>
      </c>
    </row>
    <row r="176" spans="6:17">
      <c r="F176" s="39">
        <f t="shared" si="29"/>
        <v>168</v>
      </c>
      <c r="G176" s="40">
        <f t="shared" si="30"/>
        <v>-55799.433608817431</v>
      </c>
      <c r="H176" s="40">
        <f t="shared" si="33"/>
        <v>-1529.3694761616712</v>
      </c>
      <c r="I176" s="40">
        <f t="shared" si="31"/>
        <v>1729.3694761616712</v>
      </c>
      <c r="J176" s="40">
        <f t="shared" si="34"/>
        <v>200</v>
      </c>
      <c r="K176" s="34"/>
      <c r="L176" s="34"/>
      <c r="N176" s="49" t="str">
        <f t="shared" si="24"/>
        <v/>
      </c>
      <c r="O176" s="50" t="str">
        <f t="shared" si="35"/>
        <v/>
      </c>
      <c r="P176" s="50" t="str">
        <f t="shared" si="25"/>
        <v/>
      </c>
      <c r="Q176" s="51" t="str">
        <f t="shared" si="32"/>
        <v/>
      </c>
    </row>
    <row r="177" spans="6:17">
      <c r="F177" s="30">
        <f t="shared" si="29"/>
        <v>169</v>
      </c>
      <c r="G177" s="34">
        <f t="shared" si="30"/>
        <v>-57528.803084979103</v>
      </c>
      <c r="H177" s="34">
        <f t="shared" si="33"/>
        <v>-1576.7686112208023</v>
      </c>
      <c r="I177" s="34">
        <f t="shared" si="31"/>
        <v>1776.7686112208023</v>
      </c>
      <c r="J177" s="34">
        <f t="shared" si="34"/>
        <v>200</v>
      </c>
      <c r="K177" s="34"/>
      <c r="L177" s="34"/>
      <c r="N177" s="46" t="str">
        <f t="shared" si="24"/>
        <v/>
      </c>
      <c r="O177" s="47" t="str">
        <f t="shared" si="35"/>
        <v/>
      </c>
      <c r="P177" s="47" t="str">
        <f t="shared" si="25"/>
        <v/>
      </c>
      <c r="Q177" s="48" t="str">
        <f t="shared" si="32"/>
        <v/>
      </c>
    </row>
    <row r="178" spans="6:17">
      <c r="F178" s="30">
        <f t="shared" si="29"/>
        <v>170</v>
      </c>
      <c r="G178" s="34">
        <f t="shared" si="30"/>
        <v>-59305.571696199906</v>
      </c>
      <c r="H178" s="34">
        <f t="shared" si="33"/>
        <v>-1625.4668775733458</v>
      </c>
      <c r="I178" s="34">
        <f t="shared" si="31"/>
        <v>1825.4668775733458</v>
      </c>
      <c r="J178" s="34">
        <f t="shared" si="34"/>
        <v>200</v>
      </c>
      <c r="K178" s="34"/>
      <c r="L178" s="34"/>
      <c r="N178" s="46" t="str">
        <f t="shared" si="24"/>
        <v/>
      </c>
      <c r="O178" s="47" t="str">
        <f t="shared" si="35"/>
        <v/>
      </c>
      <c r="P178" s="47" t="str">
        <f t="shared" si="25"/>
        <v/>
      </c>
      <c r="Q178" s="48" t="str">
        <f t="shared" si="32"/>
        <v/>
      </c>
    </row>
    <row r="179" spans="6:17">
      <c r="F179" s="30">
        <f t="shared" si="29"/>
        <v>171</v>
      </c>
      <c r="G179" s="34">
        <f t="shared" si="30"/>
        <v>-61131.03857377325</v>
      </c>
      <c r="H179" s="34">
        <f t="shared" si="33"/>
        <v>-1675.4998822428352</v>
      </c>
      <c r="I179" s="34">
        <f t="shared" si="31"/>
        <v>1875.4998822428352</v>
      </c>
      <c r="J179" s="34">
        <f t="shared" si="34"/>
        <v>200</v>
      </c>
      <c r="K179" s="34"/>
      <c r="L179" s="34"/>
      <c r="N179" s="46" t="str">
        <f t="shared" si="24"/>
        <v/>
      </c>
      <c r="O179" s="47" t="str">
        <f t="shared" si="35"/>
        <v/>
      </c>
      <c r="P179" s="47" t="str">
        <f t="shared" si="25"/>
        <v/>
      </c>
      <c r="Q179" s="48" t="str">
        <f t="shared" si="32"/>
        <v/>
      </c>
    </row>
    <row r="180" spans="6:17">
      <c r="F180" s="30">
        <f t="shared" si="29"/>
        <v>172</v>
      </c>
      <c r="G180" s="34">
        <f t="shared" si="30"/>
        <v>-63006.538456016089</v>
      </c>
      <c r="H180" s="34">
        <f t="shared" si="33"/>
        <v>-1726.9042081819744</v>
      </c>
      <c r="I180" s="34">
        <f t="shared" si="31"/>
        <v>1926.9042081819744</v>
      </c>
      <c r="J180" s="34">
        <f t="shared" si="34"/>
        <v>200</v>
      </c>
      <c r="K180" s="34"/>
      <c r="L180" s="34"/>
      <c r="N180" s="46" t="str">
        <f t="shared" si="24"/>
        <v/>
      </c>
      <c r="O180" s="47" t="str">
        <f t="shared" si="35"/>
        <v/>
      </c>
      <c r="P180" s="47" t="str">
        <f t="shared" si="25"/>
        <v/>
      </c>
      <c r="Q180" s="48" t="str">
        <f t="shared" si="32"/>
        <v/>
      </c>
    </row>
    <row r="181" spans="6:17">
      <c r="F181" s="30">
        <f t="shared" si="29"/>
        <v>173</v>
      </c>
      <c r="G181" s="34">
        <f t="shared" si="30"/>
        <v>-64933.442664198061</v>
      </c>
      <c r="H181" s="34">
        <f t="shared" si="33"/>
        <v>-1779.7174410212285</v>
      </c>
      <c r="I181" s="34">
        <f t="shared" si="31"/>
        <v>1979.7174410212285</v>
      </c>
      <c r="J181" s="34">
        <f t="shared" si="34"/>
        <v>200</v>
      </c>
      <c r="K181" s="34"/>
      <c r="L181" s="34"/>
      <c r="N181" s="46" t="str">
        <f t="shared" si="24"/>
        <v/>
      </c>
      <c r="O181" s="47" t="str">
        <f t="shared" si="35"/>
        <v/>
      </c>
      <c r="P181" s="47" t="str">
        <f t="shared" si="25"/>
        <v/>
      </c>
      <c r="Q181" s="48" t="str">
        <f t="shared" si="32"/>
        <v/>
      </c>
    </row>
    <row r="182" spans="6:17">
      <c r="F182" s="30">
        <f t="shared" si="29"/>
        <v>174</v>
      </c>
      <c r="G182" s="34">
        <f t="shared" si="30"/>
        <v>-66913.160105219285</v>
      </c>
      <c r="H182" s="34">
        <f t="shared" si="33"/>
        <v>-1833.978196550552</v>
      </c>
      <c r="I182" s="34">
        <f t="shared" si="31"/>
        <v>2033.978196550552</v>
      </c>
      <c r="J182" s="34">
        <f t="shared" si="34"/>
        <v>200</v>
      </c>
      <c r="K182" s="34"/>
      <c r="L182" s="34"/>
      <c r="N182" s="46" t="str">
        <f t="shared" si="24"/>
        <v/>
      </c>
      <c r="O182" s="47" t="str">
        <f t="shared" si="35"/>
        <v/>
      </c>
      <c r="P182" s="47" t="str">
        <f t="shared" si="25"/>
        <v/>
      </c>
      <c r="Q182" s="48" t="str">
        <f t="shared" si="32"/>
        <v/>
      </c>
    </row>
    <row r="183" spans="6:17">
      <c r="F183" s="30">
        <f t="shared" si="29"/>
        <v>175</v>
      </c>
      <c r="G183" s="34">
        <f t="shared" si="30"/>
        <v>-68947.138301769839</v>
      </c>
      <c r="H183" s="34">
        <f t="shared" si="33"/>
        <v>-1889.7261489543416</v>
      </c>
      <c r="I183" s="34">
        <f t="shared" si="31"/>
        <v>2089.7261489543416</v>
      </c>
      <c r="J183" s="34">
        <f t="shared" si="34"/>
        <v>200</v>
      </c>
      <c r="K183" s="34"/>
      <c r="L183" s="34"/>
      <c r="N183" s="46" t="str">
        <f t="shared" ref="N183:N195" si="36">IF(G183&lt;=0,"",G182-I182)</f>
        <v/>
      </c>
      <c r="O183" s="47" t="str">
        <f t="shared" si="35"/>
        <v/>
      </c>
      <c r="P183" s="47" t="str">
        <f t="shared" si="25"/>
        <v/>
      </c>
      <c r="Q183" s="48" t="str">
        <f t="shared" si="32"/>
        <v/>
      </c>
    </row>
    <row r="184" spans="6:17">
      <c r="F184" s="30">
        <f t="shared" si="29"/>
        <v>176</v>
      </c>
      <c r="G184" s="34">
        <f t="shared" si="30"/>
        <v>-71036.864450724184</v>
      </c>
      <c r="H184" s="34">
        <f t="shared" si="33"/>
        <v>-1947.0020598202652</v>
      </c>
      <c r="I184" s="34">
        <f t="shared" si="31"/>
        <v>2147.0020598202655</v>
      </c>
      <c r="J184" s="34">
        <f t="shared" si="34"/>
        <v>200</v>
      </c>
      <c r="K184" s="34"/>
      <c r="L184" s="34"/>
      <c r="N184" s="46" t="str">
        <f t="shared" si="36"/>
        <v/>
      </c>
      <c r="O184" s="47" t="str">
        <f t="shared" si="35"/>
        <v/>
      </c>
      <c r="P184" s="47" t="str">
        <f t="shared" ref="P184:P195" si="37">IF(G184&gt;=0,J184-(ABS(H184)),"")</f>
        <v/>
      </c>
      <c r="Q184" s="48" t="str">
        <f t="shared" si="32"/>
        <v/>
      </c>
    </row>
    <row r="185" spans="6:17">
      <c r="F185" s="30">
        <f t="shared" si="29"/>
        <v>177</v>
      </c>
      <c r="G185" s="34">
        <f t="shared" si="30"/>
        <v>-73183.866510544452</v>
      </c>
      <c r="H185" s="34">
        <f t="shared" si="33"/>
        <v>-2005.8478079431725</v>
      </c>
      <c r="I185" s="34">
        <f t="shared" si="31"/>
        <v>2205.8478079431725</v>
      </c>
      <c r="J185" s="34">
        <f t="shared" si="34"/>
        <v>200</v>
      </c>
      <c r="K185" s="34"/>
      <c r="L185" s="34"/>
      <c r="N185" s="46" t="str">
        <f t="shared" si="36"/>
        <v/>
      </c>
      <c r="O185" s="47" t="str">
        <f t="shared" si="35"/>
        <v/>
      </c>
      <c r="P185" s="47" t="str">
        <f t="shared" si="37"/>
        <v/>
      </c>
      <c r="Q185" s="48" t="str">
        <f t="shared" si="32"/>
        <v/>
      </c>
    </row>
    <row r="186" spans="6:17">
      <c r="F186" s="30">
        <f t="shared" si="29"/>
        <v>178</v>
      </c>
      <c r="G186" s="34">
        <f t="shared" si="30"/>
        <v>-75389.714318487619</v>
      </c>
      <c r="H186" s="34">
        <f t="shared" si="33"/>
        <v>-2066.3064199458813</v>
      </c>
      <c r="I186" s="34">
        <f t="shared" si="31"/>
        <v>2266.3064199458813</v>
      </c>
      <c r="J186" s="34">
        <f t="shared" si="34"/>
        <v>200</v>
      </c>
      <c r="K186" s="34"/>
      <c r="L186" s="34"/>
      <c r="N186" s="46" t="str">
        <f t="shared" si="36"/>
        <v/>
      </c>
      <c r="O186" s="47" t="str">
        <f t="shared" si="35"/>
        <v/>
      </c>
      <c r="P186" s="47" t="str">
        <f t="shared" si="37"/>
        <v/>
      </c>
      <c r="Q186" s="48" t="str">
        <f t="shared" si="32"/>
        <v/>
      </c>
    </row>
    <row r="187" spans="6:17">
      <c r="F187" s="30">
        <f t="shared" si="29"/>
        <v>179</v>
      </c>
      <c r="G187" s="34">
        <f t="shared" si="30"/>
        <v>-77656.020738433494</v>
      </c>
      <c r="H187" s="34">
        <f t="shared" si="33"/>
        <v>-2128.4221017392315</v>
      </c>
      <c r="I187" s="34">
        <f t="shared" si="31"/>
        <v>2328.4221017392315</v>
      </c>
      <c r="J187" s="34">
        <f t="shared" si="34"/>
        <v>200</v>
      </c>
      <c r="K187" s="34"/>
      <c r="L187" s="34"/>
      <c r="N187" s="46" t="str">
        <f t="shared" si="36"/>
        <v/>
      </c>
      <c r="O187" s="47" t="str">
        <f t="shared" si="35"/>
        <v/>
      </c>
      <c r="P187" s="47" t="str">
        <f t="shared" si="37"/>
        <v/>
      </c>
      <c r="Q187" s="48" t="str">
        <f t="shared" si="32"/>
        <v/>
      </c>
    </row>
    <row r="188" spans="6:17">
      <c r="F188" s="39">
        <f t="shared" si="29"/>
        <v>180</v>
      </c>
      <c r="G188" s="40">
        <f t="shared" si="30"/>
        <v>-79984.44284017272</v>
      </c>
      <c r="H188" s="40">
        <f t="shared" si="33"/>
        <v>-2192.2402708444006</v>
      </c>
      <c r="I188" s="40">
        <f t="shared" si="31"/>
        <v>2392.2402708444006</v>
      </c>
      <c r="J188" s="40">
        <f t="shared" si="34"/>
        <v>200</v>
      </c>
      <c r="K188" s="34"/>
      <c r="L188" s="34"/>
      <c r="N188" s="49" t="str">
        <f t="shared" si="36"/>
        <v/>
      </c>
      <c r="O188" s="50" t="str">
        <f t="shared" si="35"/>
        <v/>
      </c>
      <c r="P188" s="50" t="str">
        <f t="shared" si="37"/>
        <v/>
      </c>
      <c r="Q188" s="51" t="str">
        <f t="shared" si="32"/>
        <v/>
      </c>
    </row>
    <row r="189" spans="6:17">
      <c r="F189" s="30">
        <f t="shared" si="29"/>
        <v>181</v>
      </c>
      <c r="G189" s="34">
        <f t="shared" si="30"/>
        <v>-82376.683111017119</v>
      </c>
      <c r="H189" s="34">
        <f t="shared" si="33"/>
        <v>-2257.8075896011273</v>
      </c>
      <c r="I189" s="34">
        <f t="shared" si="31"/>
        <v>2457.8075896011273</v>
      </c>
      <c r="J189" s="34">
        <f t="shared" si="34"/>
        <v>200</v>
      </c>
      <c r="K189" s="34"/>
      <c r="L189" s="34"/>
      <c r="N189" s="46" t="str">
        <f t="shared" si="36"/>
        <v/>
      </c>
      <c r="O189" s="47" t="str">
        <f t="shared" si="35"/>
        <v/>
      </c>
      <c r="P189" s="47" t="str">
        <f t="shared" si="37"/>
        <v/>
      </c>
      <c r="Q189" s="48" t="str">
        <f t="shared" si="32"/>
        <v/>
      </c>
    </row>
    <row r="190" spans="6:17">
      <c r="F190" s="30">
        <f t="shared" si="29"/>
        <v>182</v>
      </c>
      <c r="G190" s="34">
        <f t="shared" si="30"/>
        <v>-84834.490700618248</v>
      </c>
      <c r="H190" s="34">
        <f t="shared" si="33"/>
        <v>-2325.1719992861117</v>
      </c>
      <c r="I190" s="34">
        <f t="shared" si="31"/>
        <v>2525.1719992861117</v>
      </c>
      <c r="J190" s="34">
        <f t="shared" si="34"/>
        <v>200</v>
      </c>
      <c r="K190" s="34"/>
      <c r="L190" s="34"/>
      <c r="N190" s="46" t="str">
        <f t="shared" si="36"/>
        <v/>
      </c>
      <c r="O190" s="47" t="str">
        <f t="shared" si="35"/>
        <v/>
      </c>
      <c r="P190" s="47" t="str">
        <f t="shared" si="37"/>
        <v/>
      </c>
      <c r="Q190" s="48" t="str">
        <f t="shared" si="32"/>
        <v/>
      </c>
    </row>
    <row r="191" spans="6:17">
      <c r="F191" s="30">
        <f t="shared" si="29"/>
        <v>183</v>
      </c>
      <c r="G191" s="34">
        <f t="shared" si="30"/>
        <v>-87359.662699904366</v>
      </c>
      <c r="H191" s="34">
        <f t="shared" si="33"/>
        <v>-2394.3827551665454</v>
      </c>
      <c r="I191" s="34">
        <f t="shared" si="31"/>
        <v>2594.3827551665454</v>
      </c>
      <c r="J191" s="34">
        <f t="shared" si="34"/>
        <v>200</v>
      </c>
      <c r="K191" s="34"/>
      <c r="L191" s="34"/>
      <c r="N191" s="46" t="str">
        <f t="shared" si="36"/>
        <v/>
      </c>
      <c r="O191" s="47" t="str">
        <f t="shared" si="35"/>
        <v/>
      </c>
      <c r="P191" s="47" t="str">
        <f t="shared" si="37"/>
        <v/>
      </c>
      <c r="Q191" s="48" t="str">
        <f t="shared" si="32"/>
        <v/>
      </c>
    </row>
    <row r="192" spans="6:17">
      <c r="F192" s="30">
        <f t="shared" si="29"/>
        <v>184</v>
      </c>
      <c r="G192" s="34">
        <f t="shared" si="30"/>
        <v>-89954.045455070911</v>
      </c>
      <c r="H192" s="34">
        <f t="shared" si="33"/>
        <v>-2465.4904625144018</v>
      </c>
      <c r="I192" s="34">
        <f t="shared" si="31"/>
        <v>2665.4904625144018</v>
      </c>
      <c r="J192" s="34">
        <f t="shared" si="34"/>
        <v>200</v>
      </c>
      <c r="K192" s="34"/>
      <c r="L192" s="34"/>
      <c r="N192" s="46" t="str">
        <f t="shared" si="36"/>
        <v/>
      </c>
      <c r="O192" s="47" t="str">
        <f t="shared" si="35"/>
        <v/>
      </c>
      <c r="P192" s="47" t="str">
        <f t="shared" si="37"/>
        <v/>
      </c>
      <c r="Q192" s="48" t="str">
        <f t="shared" si="32"/>
        <v/>
      </c>
    </row>
    <row r="193" spans="6:17">
      <c r="F193" s="30">
        <f t="shared" si="29"/>
        <v>185</v>
      </c>
      <c r="G193" s="34">
        <f t="shared" si="30"/>
        <v>-92619.535917585308</v>
      </c>
      <c r="H193" s="34">
        <f t="shared" si="33"/>
        <v>-2538.5471136078172</v>
      </c>
      <c r="I193" s="34">
        <f t="shared" si="31"/>
        <v>2738.5471136078172</v>
      </c>
      <c r="J193" s="34">
        <f t="shared" si="34"/>
        <v>200</v>
      </c>
      <c r="K193" s="34"/>
      <c r="L193" s="34"/>
      <c r="N193" s="46" t="str">
        <f t="shared" si="36"/>
        <v/>
      </c>
      <c r="O193" s="47" t="str">
        <f t="shared" si="35"/>
        <v/>
      </c>
      <c r="P193" s="47" t="str">
        <f t="shared" si="37"/>
        <v/>
      </c>
      <c r="Q193" s="48" t="str">
        <f t="shared" si="32"/>
        <v/>
      </c>
    </row>
    <row r="194" spans="6:17">
      <c r="F194" s="30">
        <f t="shared" si="29"/>
        <v>186</v>
      </c>
      <c r="G194" s="34">
        <f t="shared" si="30"/>
        <v>-95358.08303119312</v>
      </c>
      <c r="H194" s="34">
        <f t="shared" si="33"/>
        <v>-2613.6061257466181</v>
      </c>
      <c r="I194" s="34">
        <f t="shared" si="31"/>
        <v>2813.6061257466181</v>
      </c>
      <c r="J194" s="34">
        <f t="shared" si="34"/>
        <v>200</v>
      </c>
      <c r="K194" s="34"/>
      <c r="L194" s="34"/>
      <c r="N194" s="46" t="str">
        <f t="shared" si="36"/>
        <v/>
      </c>
      <c r="O194" s="47" t="str">
        <f t="shared" si="35"/>
        <v/>
      </c>
      <c r="P194" s="47" t="str">
        <f t="shared" si="37"/>
        <v/>
      </c>
      <c r="Q194" s="48" t="str">
        <f t="shared" si="32"/>
        <v/>
      </c>
    </row>
    <row r="195" spans="6:17">
      <c r="F195" s="30">
        <f t="shared" si="29"/>
        <v>187</v>
      </c>
      <c r="G195" s="34">
        <f t="shared" si="30"/>
        <v>-98171.689156939741</v>
      </c>
      <c r="H195" s="34">
        <f t="shared" si="33"/>
        <v>-2690.72238030979</v>
      </c>
      <c r="I195" s="34">
        <f t="shared" si="31"/>
        <v>2890.72238030979</v>
      </c>
      <c r="J195" s="34">
        <f t="shared" si="34"/>
        <v>200</v>
      </c>
      <c r="K195" s="34"/>
      <c r="L195" s="34"/>
      <c r="N195" s="46" t="str">
        <f t="shared" si="36"/>
        <v/>
      </c>
      <c r="O195" s="47" t="str">
        <f t="shared" si="35"/>
        <v/>
      </c>
      <c r="P195" s="47" t="str">
        <f t="shared" si="37"/>
        <v/>
      </c>
      <c r="Q195" s="48" t="str">
        <f t="shared" si="32"/>
        <v/>
      </c>
    </row>
    <row r="196" spans="6:17">
      <c r="F196" s="30">
        <f t="shared" si="29"/>
        <v>188</v>
      </c>
      <c r="G196" s="34">
        <f>G195-I195</f>
        <v>-101062.41153724953</v>
      </c>
      <c r="H196" s="34">
        <f t="shared" si="33"/>
        <v>-2769.9522628834475</v>
      </c>
      <c r="I196" s="34">
        <f t="shared" si="31"/>
        <v>2969.9522628834475</v>
      </c>
      <c r="J196" s="34">
        <f t="shared" si="34"/>
        <v>200</v>
      </c>
      <c r="K196" s="34"/>
      <c r="L196" s="34"/>
      <c r="N196" s="46" t="str">
        <f>IF(G196&lt;=0,"",G195-I195)</f>
        <v/>
      </c>
      <c r="O196" s="47" t="str">
        <f t="shared" si="35"/>
        <v/>
      </c>
      <c r="P196" s="47" t="str">
        <f>IF(G196&gt;=0,J196-(ABS(H196)),"")</f>
        <v/>
      </c>
      <c r="Q196" s="48" t="str">
        <f>IF(G196&gt;0,J196,"")</f>
        <v/>
      </c>
    </row>
    <row r="197" spans="6:17">
      <c r="F197" s="30">
        <f t="shared" si="29"/>
        <v>189</v>
      </c>
      <c r="G197" s="34">
        <f>G196-I196</f>
        <v>-104032.36380013298</v>
      </c>
      <c r="H197" s="34">
        <f t="shared" si="33"/>
        <v>-2851.3537044886448</v>
      </c>
      <c r="I197" s="34">
        <f t="shared" si="31"/>
        <v>3051.3537044886448</v>
      </c>
      <c r="J197" s="34">
        <f t="shared" si="34"/>
        <v>200</v>
      </c>
      <c r="K197" s="34"/>
      <c r="L197" s="34"/>
      <c r="N197" s="46" t="str">
        <f>IF(G197&lt;=0,"",G196-I196)</f>
        <v/>
      </c>
      <c r="O197" s="47" t="str">
        <f t="shared" si="35"/>
        <v/>
      </c>
      <c r="P197" s="47" t="str">
        <f>IF(G197&gt;=0,J197-(ABS(H197)),"")</f>
        <v/>
      </c>
      <c r="Q197" s="48" t="str">
        <f>IF(G197&gt;0,J197,"")</f>
        <v/>
      </c>
    </row>
    <row r="198" spans="6:17">
      <c r="F198" s="30">
        <f t="shared" si="29"/>
        <v>190</v>
      </c>
      <c r="G198" s="34">
        <f>G197-I197</f>
        <v>-107083.71750462163</v>
      </c>
      <c r="H198" s="34">
        <f t="shared" si="33"/>
        <v>-2934.9862239391709</v>
      </c>
      <c r="I198" s="34">
        <f t="shared" si="31"/>
        <v>3134.9862239391709</v>
      </c>
      <c r="J198" s="34">
        <f t="shared" si="34"/>
        <v>200</v>
      </c>
      <c r="K198" s="34"/>
      <c r="L198" s="34"/>
      <c r="N198" s="46" t="str">
        <f>IF(G198&lt;=0,"",G197-I197)</f>
        <v/>
      </c>
      <c r="O198" s="47" t="str">
        <f t="shared" si="35"/>
        <v/>
      </c>
      <c r="P198" s="47" t="str">
        <f>IF(G198&gt;=0,J198-(ABS(H198)),"")</f>
        <v/>
      </c>
      <c r="Q198" s="48" t="str">
        <f>IF(G198&gt;0,J198,"")</f>
        <v/>
      </c>
    </row>
    <row r="199" spans="6:17">
      <c r="F199" s="30">
        <f t="shared" si="29"/>
        <v>191</v>
      </c>
      <c r="G199" s="34">
        <f>G198-I198</f>
        <v>-110218.70372856079</v>
      </c>
      <c r="H199" s="34">
        <f t="shared" si="33"/>
        <v>-3020.9109713603038</v>
      </c>
      <c r="I199" s="34">
        <f t="shared" si="31"/>
        <v>3220.9109713603038</v>
      </c>
      <c r="J199" s="34">
        <f t="shared" si="34"/>
        <v>200</v>
      </c>
      <c r="K199" s="34"/>
      <c r="L199" s="34"/>
      <c r="N199" s="46" t="str">
        <f>IF(G199&lt;=0,"",G198-I198)</f>
        <v/>
      </c>
      <c r="O199" s="47" t="str">
        <f t="shared" si="35"/>
        <v/>
      </c>
      <c r="P199" s="47" t="str">
        <f>IF(G199&gt;=0,J199-(ABS(H199)),"")</f>
        <v/>
      </c>
      <c r="Q199" s="48" t="str">
        <f>IF(G199&gt;0,J199,"")</f>
        <v/>
      </c>
    </row>
    <row r="200" spans="6:17" ht="15.75" thickBot="1">
      <c r="F200" s="39">
        <f t="shared" si="29"/>
        <v>192</v>
      </c>
      <c r="G200" s="40">
        <f>G199-I199</f>
        <v>-113439.61469992111</v>
      </c>
      <c r="H200" s="40">
        <f t="shared" si="33"/>
        <v>-3109.1907729003374</v>
      </c>
      <c r="I200" s="40">
        <f t="shared" si="31"/>
        <v>3309.1907729003374</v>
      </c>
      <c r="J200" s="40">
        <f t="shared" si="34"/>
        <v>200</v>
      </c>
      <c r="K200" s="34"/>
      <c r="L200" s="34"/>
      <c r="N200" s="55" t="str">
        <f>IF(G200&lt;=0,"",G199-I199)</f>
        <v/>
      </c>
      <c r="O200" s="56" t="str">
        <f t="shared" si="35"/>
        <v/>
      </c>
      <c r="P200" s="56" t="str">
        <f>IF(G200&gt;=0,J200-(ABS(H200)),"")</f>
        <v/>
      </c>
      <c r="Q200" s="57" t="str">
        <f>IF(G200&gt;0,J200,"")</f>
        <v/>
      </c>
    </row>
  </sheetData>
  <sheetProtection password="E2C1" sheet="1" objects="1" scenarios="1"/>
  <mergeCells count="1">
    <mergeCell ref="N5:Q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4:Q200"/>
  <sheetViews>
    <sheetView workbookViewId="0">
      <selection activeCell="C13" sqref="C13"/>
    </sheetView>
  </sheetViews>
  <sheetFormatPr baseColWidth="10" defaultRowHeight="15"/>
  <cols>
    <col min="1" max="1" width="11.42578125" style="1"/>
    <col min="2" max="2" width="21.7109375" style="1" bestFit="1" customWidth="1"/>
    <col min="3" max="3" width="16.5703125" style="1" customWidth="1"/>
    <col min="4" max="4" width="18" style="1" customWidth="1"/>
    <col min="5" max="6" width="11.42578125" style="1" hidden="1" customWidth="1"/>
    <col min="7" max="7" width="11.5703125" style="1" hidden="1" customWidth="1"/>
    <col min="8" max="11" width="11.42578125" style="1" hidden="1" customWidth="1"/>
    <col min="12" max="12" width="11.42578125" style="1" customWidth="1"/>
    <col min="13" max="13" width="6.5703125" style="1" customWidth="1"/>
    <col min="14" max="17" width="17.7109375" style="1" customWidth="1"/>
    <col min="18" max="16384" width="11.42578125" style="1"/>
  </cols>
  <sheetData>
    <row r="4" spans="2:17">
      <c r="B4" s="29" t="s">
        <v>66</v>
      </c>
    </row>
    <row r="5" spans="2:17" ht="31.5">
      <c r="B5" s="8" t="s">
        <v>20</v>
      </c>
      <c r="N5" s="149" t="s">
        <v>39</v>
      </c>
      <c r="O5" s="149"/>
      <c r="P5" s="149"/>
      <c r="Q5" s="149"/>
    </row>
    <row r="6" spans="2:17">
      <c r="B6" s="1" t="s">
        <v>21</v>
      </c>
    </row>
    <row r="7" spans="2:17" ht="15.75" thickBot="1"/>
    <row r="8" spans="2:17" ht="24" customHeight="1" thickBot="1">
      <c r="G8" s="1" t="s">
        <v>3</v>
      </c>
      <c r="H8" s="1" t="s">
        <v>5</v>
      </c>
      <c r="I8" s="1" t="s">
        <v>6</v>
      </c>
      <c r="J8" s="1" t="s">
        <v>4</v>
      </c>
      <c r="N8" s="70" t="s">
        <v>3</v>
      </c>
      <c r="O8" s="71" t="s">
        <v>5</v>
      </c>
      <c r="P8" s="71" t="s">
        <v>6</v>
      </c>
      <c r="Q8" s="71" t="s">
        <v>4</v>
      </c>
    </row>
    <row r="9" spans="2:17">
      <c r="B9" s="8" t="s">
        <v>72</v>
      </c>
      <c r="C9" s="43">
        <v>15000</v>
      </c>
      <c r="F9" s="1">
        <f>F8+1</f>
        <v>1</v>
      </c>
      <c r="G9" s="2">
        <f>C9</f>
        <v>15000</v>
      </c>
      <c r="H9" s="2">
        <f t="shared" ref="H9:H40" si="0">G9*($C$10/360*30)</f>
        <v>411.125</v>
      </c>
      <c r="I9" s="2">
        <f>J9-H9</f>
        <v>1088.875</v>
      </c>
      <c r="J9" s="2">
        <f t="shared" ref="J9:J40" si="1">IF(G9*$C$12&lt;=200,200,G9*$C$12)</f>
        <v>1500</v>
      </c>
      <c r="K9" s="2"/>
      <c r="L9" s="2"/>
      <c r="N9" s="46">
        <f>G9</f>
        <v>15000</v>
      </c>
      <c r="O9" s="47">
        <f t="shared" ref="O9:O40" si="2">IF(G9&gt;=0,G9*($C$10/360*30),"")</f>
        <v>411.125</v>
      </c>
      <c r="P9" s="47">
        <f t="shared" ref="P9:P72" si="3">IF(G9&gt;=0,J9-(ABS(H9)),"")</f>
        <v>1088.875</v>
      </c>
      <c r="Q9" s="47">
        <f>IF(G9&gt;0,J9,"")</f>
        <v>1500</v>
      </c>
    </row>
    <row r="10" spans="2:17" ht="15.75" thickBot="1">
      <c r="B10" s="8" t="s">
        <v>0</v>
      </c>
      <c r="C10" s="45">
        <v>0.32890000000000003</v>
      </c>
      <c r="F10" s="1">
        <f>F9+1</f>
        <v>2</v>
      </c>
      <c r="G10" s="2">
        <f>G9-I9</f>
        <v>13911.125</v>
      </c>
      <c r="H10" s="2">
        <f t="shared" si="0"/>
        <v>381.28075104166669</v>
      </c>
      <c r="I10" s="2">
        <f t="shared" ref="I10:I73" si="4">J10-H10</f>
        <v>1009.8317489583335</v>
      </c>
      <c r="J10" s="2">
        <f t="shared" si="1"/>
        <v>1391.1125000000002</v>
      </c>
      <c r="K10" s="2"/>
      <c r="L10" s="2"/>
      <c r="N10" s="46">
        <f t="shared" ref="N10:N73" si="5">IF(G10&lt;=0,"",G9-I9)</f>
        <v>13911.125</v>
      </c>
      <c r="O10" s="47">
        <f t="shared" si="2"/>
        <v>381.28075104166669</v>
      </c>
      <c r="P10" s="47">
        <f t="shared" si="3"/>
        <v>1009.8317489583335</v>
      </c>
      <c r="Q10" s="47">
        <f t="shared" ref="Q10:Q73" si="6">IF(G10&gt;0,J10,"")</f>
        <v>1391.1125000000002</v>
      </c>
    </row>
    <row r="11" spans="2:17">
      <c r="B11" s="8" t="s">
        <v>71</v>
      </c>
      <c r="C11" s="147" t="s">
        <v>71</v>
      </c>
      <c r="F11" s="1">
        <f t="shared" ref="F11:F74" si="7">F10+1</f>
        <v>3</v>
      </c>
      <c r="G11" s="2">
        <f t="shared" ref="G11:G74" si="8">G10-I10</f>
        <v>12901.293251041667</v>
      </c>
      <c r="H11" s="2">
        <f t="shared" si="0"/>
        <v>353.60294585563366</v>
      </c>
      <c r="I11" s="2">
        <f t="shared" si="4"/>
        <v>936.5263792485332</v>
      </c>
      <c r="J11" s="2">
        <f t="shared" si="1"/>
        <v>1290.1293251041668</v>
      </c>
      <c r="K11" s="2"/>
      <c r="L11" s="2"/>
      <c r="N11" s="46">
        <f t="shared" si="5"/>
        <v>12901.293251041667</v>
      </c>
      <c r="O11" s="47">
        <f t="shared" si="2"/>
        <v>353.60294585563366</v>
      </c>
      <c r="P11" s="47">
        <f t="shared" si="3"/>
        <v>936.5263792485332</v>
      </c>
      <c r="Q11" s="47">
        <f t="shared" si="6"/>
        <v>1290.1293251041668</v>
      </c>
    </row>
    <row r="12" spans="2:17">
      <c r="B12" s="8" t="s">
        <v>2</v>
      </c>
      <c r="C12" s="13">
        <v>0.1</v>
      </c>
      <c r="F12" s="1">
        <f t="shared" si="7"/>
        <v>4</v>
      </c>
      <c r="G12" s="2">
        <f t="shared" si="8"/>
        <v>11964.766871793134</v>
      </c>
      <c r="H12" s="2">
        <f t="shared" si="0"/>
        <v>327.93431867773012</v>
      </c>
      <c r="I12" s="2">
        <f t="shared" si="4"/>
        <v>868.54236850158327</v>
      </c>
      <c r="J12" s="2">
        <f t="shared" si="1"/>
        <v>1196.4766871793133</v>
      </c>
      <c r="K12" s="2"/>
      <c r="L12" s="2"/>
      <c r="N12" s="46">
        <f t="shared" si="5"/>
        <v>11964.766871793134</v>
      </c>
      <c r="O12" s="47">
        <f t="shared" si="2"/>
        <v>327.93431867773012</v>
      </c>
      <c r="P12" s="47">
        <f t="shared" si="3"/>
        <v>868.54236850158327</v>
      </c>
      <c r="Q12" s="47">
        <f t="shared" si="6"/>
        <v>1196.4766871793133</v>
      </c>
    </row>
    <row r="13" spans="2:17">
      <c r="F13" s="1">
        <f t="shared" si="7"/>
        <v>5</v>
      </c>
      <c r="G13" s="2">
        <f t="shared" si="8"/>
        <v>11096.224503291551</v>
      </c>
      <c r="H13" s="2">
        <f t="shared" si="0"/>
        <v>304.12901992771594</v>
      </c>
      <c r="I13" s="2">
        <f t="shared" si="4"/>
        <v>805.49343040143913</v>
      </c>
      <c r="J13" s="2">
        <f t="shared" si="1"/>
        <v>1109.6224503291551</v>
      </c>
      <c r="K13" s="2"/>
      <c r="L13" s="2"/>
      <c r="N13" s="46">
        <f t="shared" si="5"/>
        <v>11096.224503291551</v>
      </c>
      <c r="O13" s="47">
        <f t="shared" si="2"/>
        <v>304.12901992771594</v>
      </c>
      <c r="P13" s="47">
        <f t="shared" si="3"/>
        <v>805.49343040143913</v>
      </c>
      <c r="Q13" s="47">
        <f t="shared" si="6"/>
        <v>1109.6224503291551</v>
      </c>
    </row>
    <row r="14" spans="2:17">
      <c r="F14" s="1">
        <f t="shared" si="7"/>
        <v>6</v>
      </c>
      <c r="G14" s="2">
        <f t="shared" si="8"/>
        <v>10290.731072890112</v>
      </c>
      <c r="H14" s="2">
        <f t="shared" si="0"/>
        <v>282.05178748946315</v>
      </c>
      <c r="I14" s="2">
        <f t="shared" si="4"/>
        <v>747.02131979954811</v>
      </c>
      <c r="J14" s="2">
        <f t="shared" si="1"/>
        <v>1029.0731072890112</v>
      </c>
      <c r="K14" s="2"/>
      <c r="L14" s="2"/>
      <c r="N14" s="46">
        <f t="shared" si="5"/>
        <v>10290.731072890112</v>
      </c>
      <c r="O14" s="47">
        <f t="shared" si="2"/>
        <v>282.05178748946315</v>
      </c>
      <c r="P14" s="47">
        <f t="shared" si="3"/>
        <v>747.02131979954811</v>
      </c>
      <c r="Q14" s="47">
        <f t="shared" si="6"/>
        <v>1029.0731072890112</v>
      </c>
    </row>
    <row r="15" spans="2:17">
      <c r="F15" s="1">
        <f t="shared" si="7"/>
        <v>7</v>
      </c>
      <c r="G15" s="2">
        <f t="shared" si="8"/>
        <v>9543.709753090563</v>
      </c>
      <c r="H15" s="2">
        <f t="shared" si="0"/>
        <v>261.57717814929049</v>
      </c>
      <c r="I15" s="2">
        <f t="shared" si="4"/>
        <v>692.79379715976586</v>
      </c>
      <c r="J15" s="2">
        <f t="shared" si="1"/>
        <v>954.37097530905635</v>
      </c>
      <c r="K15" s="2"/>
      <c r="L15" s="2"/>
      <c r="N15" s="46">
        <f t="shared" si="5"/>
        <v>9543.709753090563</v>
      </c>
      <c r="O15" s="47">
        <f t="shared" si="2"/>
        <v>261.57717814929049</v>
      </c>
      <c r="P15" s="47">
        <f t="shared" si="3"/>
        <v>692.79379715976586</v>
      </c>
      <c r="Q15" s="47">
        <f t="shared" si="6"/>
        <v>954.37097530905635</v>
      </c>
    </row>
    <row r="16" spans="2:17">
      <c r="B16" s="12" t="s">
        <v>17</v>
      </c>
      <c r="C16" s="3"/>
      <c r="F16" s="1">
        <f t="shared" si="7"/>
        <v>8</v>
      </c>
      <c r="G16" s="2">
        <f t="shared" si="8"/>
        <v>8850.9159559307973</v>
      </c>
      <c r="H16" s="2">
        <f t="shared" si="0"/>
        <v>242.58885482546992</v>
      </c>
      <c r="I16" s="2">
        <f t="shared" si="4"/>
        <v>642.50274076760979</v>
      </c>
      <c r="J16" s="2">
        <f t="shared" si="1"/>
        <v>885.09159559307977</v>
      </c>
      <c r="K16" s="2"/>
      <c r="L16" s="2"/>
      <c r="N16" s="46">
        <f t="shared" si="5"/>
        <v>8850.9159559307973</v>
      </c>
      <c r="O16" s="47">
        <f t="shared" si="2"/>
        <v>242.58885482546992</v>
      </c>
      <c r="P16" s="47">
        <f t="shared" si="3"/>
        <v>642.50274076760979</v>
      </c>
      <c r="Q16" s="47">
        <f t="shared" si="6"/>
        <v>885.09159559307977</v>
      </c>
    </row>
    <row r="17" spans="2:17">
      <c r="F17" s="1">
        <f t="shared" si="7"/>
        <v>9</v>
      </c>
      <c r="G17" s="2">
        <f t="shared" si="8"/>
        <v>8208.4132151631875</v>
      </c>
      <c r="H17" s="2">
        <f t="shared" si="0"/>
        <v>224.97892553893104</v>
      </c>
      <c r="I17" s="2">
        <f t="shared" si="4"/>
        <v>595.86239597738768</v>
      </c>
      <c r="J17" s="2">
        <f t="shared" si="1"/>
        <v>820.84132151631877</v>
      </c>
      <c r="K17" s="2"/>
      <c r="L17" s="2"/>
      <c r="N17" s="46">
        <f t="shared" si="5"/>
        <v>8208.4132151631875</v>
      </c>
      <c r="O17" s="47">
        <f t="shared" si="2"/>
        <v>224.97892553893104</v>
      </c>
      <c r="P17" s="47">
        <f t="shared" si="3"/>
        <v>595.86239597738768</v>
      </c>
      <c r="Q17" s="47">
        <f t="shared" si="6"/>
        <v>820.84132151631877</v>
      </c>
    </row>
    <row r="18" spans="2:17">
      <c r="F18" s="1">
        <f t="shared" si="7"/>
        <v>10</v>
      </c>
      <c r="G18" s="2">
        <f t="shared" si="8"/>
        <v>7612.5508191857998</v>
      </c>
      <c r="H18" s="2">
        <f t="shared" si="0"/>
        <v>208.64733036918412</v>
      </c>
      <c r="I18" s="2">
        <f t="shared" si="4"/>
        <v>552.60775154939586</v>
      </c>
      <c r="J18" s="2">
        <f t="shared" si="1"/>
        <v>761.25508191858</v>
      </c>
      <c r="K18" s="2"/>
      <c r="L18" s="2"/>
      <c r="N18" s="46">
        <f t="shared" si="5"/>
        <v>7612.5508191857998</v>
      </c>
      <c r="O18" s="47">
        <f t="shared" si="2"/>
        <v>208.64733036918412</v>
      </c>
      <c r="P18" s="47">
        <f t="shared" si="3"/>
        <v>552.60775154939586</v>
      </c>
      <c r="Q18" s="47">
        <f t="shared" si="6"/>
        <v>761.25508191858</v>
      </c>
    </row>
    <row r="19" spans="2:17" ht="26.25">
      <c r="B19" s="20" t="s">
        <v>37</v>
      </c>
      <c r="F19" s="1">
        <f t="shared" si="7"/>
        <v>11</v>
      </c>
      <c r="G19" s="2">
        <f t="shared" si="8"/>
        <v>7059.9430676364036</v>
      </c>
      <c r="H19" s="2">
        <f t="shared" si="0"/>
        <v>193.50127291213443</v>
      </c>
      <c r="I19" s="2">
        <f t="shared" si="4"/>
        <v>512.49303385150597</v>
      </c>
      <c r="J19" s="2">
        <f t="shared" si="1"/>
        <v>705.99430676364045</v>
      </c>
      <c r="K19" s="2"/>
      <c r="L19" s="2"/>
      <c r="N19" s="46">
        <f t="shared" si="5"/>
        <v>7059.9430676364036</v>
      </c>
      <c r="O19" s="47">
        <f t="shared" si="2"/>
        <v>193.50127291213443</v>
      </c>
      <c r="P19" s="47">
        <f t="shared" si="3"/>
        <v>512.49303385150597</v>
      </c>
      <c r="Q19" s="47">
        <f t="shared" si="6"/>
        <v>705.99430676364045</v>
      </c>
    </row>
    <row r="20" spans="2:17" ht="15.75" thickBot="1">
      <c r="F20" s="6">
        <f t="shared" si="7"/>
        <v>12</v>
      </c>
      <c r="G20" s="7">
        <f t="shared" si="8"/>
        <v>6547.4500337848976</v>
      </c>
      <c r="H20" s="7">
        <f t="shared" si="0"/>
        <v>179.45469300932106</v>
      </c>
      <c r="I20" s="7">
        <f t="shared" si="4"/>
        <v>475.29031036916876</v>
      </c>
      <c r="J20" s="7">
        <f t="shared" si="1"/>
        <v>654.74500337848986</v>
      </c>
      <c r="K20" s="2"/>
      <c r="L20" s="2"/>
      <c r="N20" s="49">
        <f t="shared" si="5"/>
        <v>6547.4500337848976</v>
      </c>
      <c r="O20" s="50">
        <f t="shared" si="2"/>
        <v>179.45469300932106</v>
      </c>
      <c r="P20" s="50">
        <f t="shared" si="3"/>
        <v>475.29031036916876</v>
      </c>
      <c r="Q20" s="50">
        <f t="shared" si="6"/>
        <v>654.74500337848986</v>
      </c>
    </row>
    <row r="21" spans="2:17" ht="30.75" customHeight="1" thickBot="1">
      <c r="B21" s="58"/>
      <c r="C21" s="59" t="s">
        <v>18</v>
      </c>
      <c r="D21" s="60" t="s">
        <v>19</v>
      </c>
      <c r="F21" s="1">
        <f t="shared" si="7"/>
        <v>13</v>
      </c>
      <c r="G21" s="2">
        <f t="shared" si="8"/>
        <v>6072.1597234157289</v>
      </c>
      <c r="H21" s="2">
        <f t="shared" si="0"/>
        <v>166.42777775261945</v>
      </c>
      <c r="I21" s="2">
        <f t="shared" si="4"/>
        <v>440.78819458895339</v>
      </c>
      <c r="J21" s="2">
        <f t="shared" si="1"/>
        <v>607.21597234157286</v>
      </c>
      <c r="K21" s="2"/>
      <c r="L21" s="2"/>
      <c r="N21" s="46">
        <f t="shared" si="5"/>
        <v>6072.1597234157289</v>
      </c>
      <c r="O21" s="47">
        <f t="shared" si="2"/>
        <v>166.42777775261945</v>
      </c>
      <c r="P21" s="47">
        <f t="shared" si="3"/>
        <v>440.78819458895339</v>
      </c>
      <c r="Q21" s="47">
        <f t="shared" si="6"/>
        <v>607.21597234157286</v>
      </c>
    </row>
    <row r="22" spans="2:17">
      <c r="B22" s="61" t="s">
        <v>7</v>
      </c>
      <c r="C22" s="62">
        <f>IF(G20&gt;0,G20,0)</f>
        <v>6547.4500337848976</v>
      </c>
      <c r="D22" s="63">
        <f>IF(C22&gt;0,SUM(H9:H20),0)</f>
        <v>3370.8720777965405</v>
      </c>
      <c r="F22" s="1">
        <f t="shared" si="7"/>
        <v>14</v>
      </c>
      <c r="G22" s="2">
        <f t="shared" si="8"/>
        <v>5631.3715288267758</v>
      </c>
      <c r="H22" s="2">
        <f t="shared" si="0"/>
        <v>154.34650798592722</v>
      </c>
      <c r="I22" s="2">
        <f t="shared" si="4"/>
        <v>408.79064489675034</v>
      </c>
      <c r="J22" s="2">
        <f t="shared" si="1"/>
        <v>563.13715288267758</v>
      </c>
      <c r="K22" s="2"/>
      <c r="L22" s="2"/>
      <c r="N22" s="46">
        <f t="shared" si="5"/>
        <v>5631.3715288267758</v>
      </c>
      <c r="O22" s="47">
        <f t="shared" si="2"/>
        <v>154.34650798592722</v>
      </c>
      <c r="P22" s="47">
        <f t="shared" si="3"/>
        <v>408.79064489675034</v>
      </c>
      <c r="Q22" s="47">
        <f t="shared" si="6"/>
        <v>563.13715288267758</v>
      </c>
    </row>
    <row r="23" spans="2:17">
      <c r="B23" s="64" t="s">
        <v>8</v>
      </c>
      <c r="C23" s="65">
        <f>IF(G32&gt;0,G32,0)</f>
        <v>2650.4774924150411</v>
      </c>
      <c r="D23" s="66">
        <f>IF(C23&gt;0,SUM(H9:H32),D22)</f>
        <v>4735.4369887020639</v>
      </c>
      <c r="F23" s="1">
        <f t="shared" si="7"/>
        <v>15</v>
      </c>
      <c r="G23" s="2">
        <f t="shared" si="8"/>
        <v>5222.5808839300253</v>
      </c>
      <c r="H23" s="2">
        <f t="shared" si="0"/>
        <v>143.14223772704878</v>
      </c>
      <c r="I23" s="2">
        <f t="shared" si="4"/>
        <v>379.11585066595381</v>
      </c>
      <c r="J23" s="2">
        <f t="shared" si="1"/>
        <v>522.25808839300259</v>
      </c>
      <c r="K23" s="2"/>
      <c r="L23" s="2"/>
      <c r="N23" s="46">
        <f t="shared" si="5"/>
        <v>5222.5808839300253</v>
      </c>
      <c r="O23" s="47">
        <f t="shared" si="2"/>
        <v>143.14223772704878</v>
      </c>
      <c r="P23" s="47">
        <f t="shared" si="3"/>
        <v>379.11585066595381</v>
      </c>
      <c r="Q23" s="47">
        <f t="shared" si="6"/>
        <v>522.25808839300259</v>
      </c>
    </row>
    <row r="24" spans="2:17">
      <c r="B24" s="64" t="s">
        <v>9</v>
      </c>
      <c r="C24" s="65">
        <f>IF(G44&gt;0,G44,0)</f>
        <v>671.98548382801243</v>
      </c>
      <c r="D24" s="66">
        <f>IF(C24&gt;0,SUM(H9:H44),D23)</f>
        <v>5252.9526034697492</v>
      </c>
      <c r="F24" s="1">
        <f t="shared" si="7"/>
        <v>16</v>
      </c>
      <c r="G24" s="2">
        <f t="shared" si="8"/>
        <v>4843.4650332640713</v>
      </c>
      <c r="H24" s="2">
        <f t="shared" si="0"/>
        <v>132.75130412004609</v>
      </c>
      <c r="I24" s="2">
        <f t="shared" si="4"/>
        <v>351.59519920636109</v>
      </c>
      <c r="J24" s="2">
        <f t="shared" si="1"/>
        <v>484.34650332640717</v>
      </c>
      <c r="K24" s="2"/>
      <c r="L24" s="2"/>
      <c r="N24" s="46">
        <f t="shared" si="5"/>
        <v>4843.4650332640713</v>
      </c>
      <c r="O24" s="47">
        <f t="shared" si="2"/>
        <v>132.75130412004609</v>
      </c>
      <c r="P24" s="47">
        <f t="shared" si="3"/>
        <v>351.59519920636109</v>
      </c>
      <c r="Q24" s="47">
        <f t="shared" si="6"/>
        <v>484.34650332640717</v>
      </c>
    </row>
    <row r="25" spans="2:17">
      <c r="B25" s="64" t="s">
        <v>10</v>
      </c>
      <c r="C25" s="65">
        <f>IF(G56&gt;0,G56,0)</f>
        <v>0</v>
      </c>
      <c r="D25" s="66">
        <f>IF(C25&gt;0,SUM(H9:H56),D24)</f>
        <v>5252.9526034697492</v>
      </c>
      <c r="F25" s="1">
        <f t="shared" si="7"/>
        <v>17</v>
      </c>
      <c r="G25" s="2">
        <f t="shared" si="8"/>
        <v>4491.8698340577102</v>
      </c>
      <c r="H25" s="2">
        <f t="shared" si="0"/>
        <v>123.1146657017984</v>
      </c>
      <c r="I25" s="2">
        <f t="shared" si="4"/>
        <v>326.07231770397266</v>
      </c>
      <c r="J25" s="2">
        <f t="shared" si="1"/>
        <v>449.18698340577106</v>
      </c>
      <c r="K25" s="2"/>
      <c r="L25" s="2"/>
      <c r="N25" s="46">
        <f t="shared" si="5"/>
        <v>4491.8698340577102</v>
      </c>
      <c r="O25" s="47">
        <f t="shared" si="2"/>
        <v>123.1146657017984</v>
      </c>
      <c r="P25" s="47">
        <f t="shared" si="3"/>
        <v>326.07231770397266</v>
      </c>
      <c r="Q25" s="47">
        <f t="shared" si="6"/>
        <v>449.18698340577106</v>
      </c>
    </row>
    <row r="26" spans="2:17">
      <c r="B26" s="64" t="s">
        <v>11</v>
      </c>
      <c r="C26" s="65">
        <f>IF(G68&gt;0,G68,0)</f>
        <v>0</v>
      </c>
      <c r="D26" s="66">
        <f>IF(C26&gt;0,SUM(H9:H68),D25)</f>
        <v>5252.9526034697492</v>
      </c>
      <c r="F26" s="1">
        <f t="shared" si="7"/>
        <v>18</v>
      </c>
      <c r="G26" s="2">
        <f t="shared" si="8"/>
        <v>4165.7975163537376</v>
      </c>
      <c r="H26" s="2">
        <f t="shared" si="0"/>
        <v>114.17756692739536</v>
      </c>
      <c r="I26" s="2">
        <f t="shared" si="4"/>
        <v>302.40218470797845</v>
      </c>
      <c r="J26" s="2">
        <f t="shared" si="1"/>
        <v>416.57975163537378</v>
      </c>
      <c r="K26" s="2"/>
      <c r="L26" s="2"/>
      <c r="N26" s="46">
        <f t="shared" si="5"/>
        <v>4165.7975163537376</v>
      </c>
      <c r="O26" s="47">
        <f t="shared" si="2"/>
        <v>114.17756692739536</v>
      </c>
      <c r="P26" s="47">
        <f t="shared" si="3"/>
        <v>302.40218470797845</v>
      </c>
      <c r="Q26" s="47">
        <f t="shared" si="6"/>
        <v>416.57975163537378</v>
      </c>
    </row>
    <row r="27" spans="2:17">
      <c r="B27" s="64" t="s">
        <v>12</v>
      </c>
      <c r="C27" s="65">
        <f>IF(G80&gt;0,G80,0)</f>
        <v>0</v>
      </c>
      <c r="D27" s="66">
        <f>IF(C27&gt;0,SUM(H9:H80),D26)</f>
        <v>5252.9526034697492</v>
      </c>
      <c r="F27" s="1">
        <f t="shared" si="7"/>
        <v>19</v>
      </c>
      <c r="G27" s="2">
        <f t="shared" si="8"/>
        <v>3863.3953316457591</v>
      </c>
      <c r="H27" s="2">
        <f t="shared" si="0"/>
        <v>105.88922704819085</v>
      </c>
      <c r="I27" s="2">
        <f t="shared" si="4"/>
        <v>280.45030611638509</v>
      </c>
      <c r="J27" s="2">
        <f t="shared" si="1"/>
        <v>386.33953316457593</v>
      </c>
      <c r="K27" s="2"/>
      <c r="L27" s="2"/>
      <c r="N27" s="46">
        <f t="shared" si="5"/>
        <v>3863.3953316457591</v>
      </c>
      <c r="O27" s="47">
        <f t="shared" si="2"/>
        <v>105.88922704819085</v>
      </c>
      <c r="P27" s="47">
        <f t="shared" si="3"/>
        <v>280.45030611638509</v>
      </c>
      <c r="Q27" s="47">
        <f t="shared" si="6"/>
        <v>386.33953316457593</v>
      </c>
    </row>
    <row r="28" spans="2:17">
      <c r="B28" s="64" t="s">
        <v>13</v>
      </c>
      <c r="C28" s="65">
        <f>IF(G92&gt;0,G92,0)</f>
        <v>0</v>
      </c>
      <c r="D28" s="66">
        <f>IF(C28&gt;0,SUM(H9:H92),D27)</f>
        <v>5252.9526034697492</v>
      </c>
      <c r="F28" s="1">
        <f t="shared" si="7"/>
        <v>20</v>
      </c>
      <c r="G28" s="2">
        <f t="shared" si="8"/>
        <v>3582.9450255293741</v>
      </c>
      <c r="H28" s="2">
        <f t="shared" si="0"/>
        <v>98.202551574717589</v>
      </c>
      <c r="I28" s="2">
        <f t="shared" si="4"/>
        <v>260.09195097821987</v>
      </c>
      <c r="J28" s="2">
        <f t="shared" si="1"/>
        <v>358.29450255293744</v>
      </c>
      <c r="K28" s="2"/>
      <c r="L28" s="2"/>
      <c r="N28" s="46">
        <f t="shared" si="5"/>
        <v>3582.9450255293741</v>
      </c>
      <c r="O28" s="47">
        <f t="shared" si="2"/>
        <v>98.202551574717589</v>
      </c>
      <c r="P28" s="47">
        <f t="shared" si="3"/>
        <v>260.09195097821987</v>
      </c>
      <c r="Q28" s="47">
        <f t="shared" si="6"/>
        <v>358.29450255293744</v>
      </c>
    </row>
    <row r="29" spans="2:17">
      <c r="B29" s="64" t="s">
        <v>14</v>
      </c>
      <c r="C29" s="65">
        <f>IF(G104&gt;0,G104,0)</f>
        <v>0</v>
      </c>
      <c r="D29" s="66">
        <f>IF(C29&gt;0,SUM(H9:H104),D28)</f>
        <v>5252.9526034697492</v>
      </c>
      <c r="F29" s="1">
        <f t="shared" si="7"/>
        <v>21</v>
      </c>
      <c r="G29" s="2">
        <f t="shared" si="8"/>
        <v>3322.8530745511544</v>
      </c>
      <c r="H29" s="2">
        <f t="shared" si="0"/>
        <v>91.073864684989559</v>
      </c>
      <c r="I29" s="2">
        <f t="shared" si="4"/>
        <v>241.2114427701259</v>
      </c>
      <c r="J29" s="2">
        <f t="shared" si="1"/>
        <v>332.28530745511546</v>
      </c>
      <c r="K29" s="2"/>
      <c r="L29" s="2"/>
      <c r="N29" s="46">
        <f t="shared" si="5"/>
        <v>3322.8530745511544</v>
      </c>
      <c r="O29" s="47">
        <f t="shared" si="2"/>
        <v>91.073864684989559</v>
      </c>
      <c r="P29" s="47">
        <f t="shared" si="3"/>
        <v>241.2114427701259</v>
      </c>
      <c r="Q29" s="47">
        <f t="shared" si="6"/>
        <v>332.28530745511546</v>
      </c>
    </row>
    <row r="30" spans="2:17">
      <c r="B30" s="64" t="s">
        <v>15</v>
      </c>
      <c r="C30" s="65">
        <f>IF(G116&gt;0,G116,0)</f>
        <v>0</v>
      </c>
      <c r="D30" s="66">
        <f>IF(C30&gt;0,SUM(H9:H116),D29)</f>
        <v>5252.9526034697492</v>
      </c>
      <c r="F30" s="1">
        <f t="shared" si="7"/>
        <v>22</v>
      </c>
      <c r="G30" s="2">
        <f t="shared" si="8"/>
        <v>3081.6416317810285</v>
      </c>
      <c r="H30" s="2">
        <f t="shared" si="0"/>
        <v>84.462661057731694</v>
      </c>
      <c r="I30" s="2">
        <f t="shared" si="4"/>
        <v>223.70150212037117</v>
      </c>
      <c r="J30" s="2">
        <f t="shared" si="1"/>
        <v>308.16416317810285</v>
      </c>
      <c r="K30" s="2"/>
      <c r="L30" s="2"/>
      <c r="N30" s="46">
        <f t="shared" si="5"/>
        <v>3081.6416317810285</v>
      </c>
      <c r="O30" s="47">
        <f t="shared" si="2"/>
        <v>84.462661057731694</v>
      </c>
      <c r="P30" s="47">
        <f t="shared" si="3"/>
        <v>223.70150212037117</v>
      </c>
      <c r="Q30" s="47">
        <f t="shared" si="6"/>
        <v>308.16416317810285</v>
      </c>
    </row>
    <row r="31" spans="2:17" ht="15.75" thickBot="1">
      <c r="B31" s="67" t="s">
        <v>16</v>
      </c>
      <c r="C31" s="68">
        <f>IF(G128&gt;0,G128,0)</f>
        <v>0</v>
      </c>
      <c r="D31" s="69">
        <f>IF(C31&gt;0,SUM(H9:H128),D30)</f>
        <v>5252.9526034697492</v>
      </c>
      <c r="F31" s="1">
        <f t="shared" si="7"/>
        <v>23</v>
      </c>
      <c r="G31" s="2">
        <f t="shared" si="8"/>
        <v>2857.9401296606575</v>
      </c>
      <c r="H31" s="2">
        <f t="shared" si="0"/>
        <v>78.331375720449188</v>
      </c>
      <c r="I31" s="2">
        <f t="shared" si="4"/>
        <v>207.46263724561655</v>
      </c>
      <c r="J31" s="2">
        <f t="shared" si="1"/>
        <v>285.79401296606574</v>
      </c>
      <c r="K31" s="2"/>
      <c r="L31" s="2"/>
      <c r="N31" s="46">
        <f t="shared" si="5"/>
        <v>2857.9401296606575</v>
      </c>
      <c r="O31" s="47">
        <f t="shared" si="2"/>
        <v>78.331375720449188</v>
      </c>
      <c r="P31" s="47">
        <f t="shared" si="3"/>
        <v>207.46263724561655</v>
      </c>
      <c r="Q31" s="47">
        <f t="shared" si="6"/>
        <v>285.79401296606574</v>
      </c>
    </row>
    <row r="32" spans="2:17">
      <c r="F32" s="4">
        <f t="shared" si="7"/>
        <v>24</v>
      </c>
      <c r="G32" s="5">
        <f t="shared" si="8"/>
        <v>2650.4774924150411</v>
      </c>
      <c r="H32" s="5">
        <f t="shared" si="0"/>
        <v>72.645170604608921</v>
      </c>
      <c r="I32" s="5">
        <f t="shared" si="4"/>
        <v>192.40257863689519</v>
      </c>
      <c r="J32" s="5">
        <f t="shared" si="1"/>
        <v>265.04774924150411</v>
      </c>
      <c r="K32" s="2"/>
      <c r="L32" s="2"/>
      <c r="N32" s="52">
        <f t="shared" si="5"/>
        <v>2650.4774924150411</v>
      </c>
      <c r="O32" s="53">
        <f t="shared" si="2"/>
        <v>72.645170604608921</v>
      </c>
      <c r="P32" s="53">
        <f t="shared" si="3"/>
        <v>192.40257863689519</v>
      </c>
      <c r="Q32" s="53">
        <f t="shared" si="6"/>
        <v>265.04774924150411</v>
      </c>
    </row>
    <row r="33" spans="6:17">
      <c r="F33" s="1">
        <f t="shared" si="7"/>
        <v>25</v>
      </c>
      <c r="G33" s="2">
        <f t="shared" si="8"/>
        <v>2458.0749137781459</v>
      </c>
      <c r="H33" s="2">
        <f t="shared" si="0"/>
        <v>67.371736595136014</v>
      </c>
      <c r="I33" s="2">
        <f t="shared" si="4"/>
        <v>178.43575478267857</v>
      </c>
      <c r="J33" s="2">
        <f t="shared" si="1"/>
        <v>245.80749137781459</v>
      </c>
      <c r="K33" s="2"/>
      <c r="L33" s="2"/>
      <c r="N33" s="46">
        <f t="shared" si="5"/>
        <v>2458.0749137781459</v>
      </c>
      <c r="O33" s="47">
        <f t="shared" si="2"/>
        <v>67.371736595136014</v>
      </c>
      <c r="P33" s="47">
        <f t="shared" si="3"/>
        <v>178.43575478267857</v>
      </c>
      <c r="Q33" s="47">
        <f t="shared" si="6"/>
        <v>245.80749137781459</v>
      </c>
    </row>
    <row r="34" spans="6:17">
      <c r="F34" s="1">
        <f t="shared" si="7"/>
        <v>26</v>
      </c>
      <c r="G34" s="2">
        <f t="shared" si="8"/>
        <v>2279.6391589954674</v>
      </c>
      <c r="H34" s="2">
        <f t="shared" si="0"/>
        <v>62.481109949467431</v>
      </c>
      <c r="I34" s="2">
        <f t="shared" si="4"/>
        <v>165.48280595007932</v>
      </c>
      <c r="J34" s="2">
        <f t="shared" si="1"/>
        <v>227.96391589954675</v>
      </c>
      <c r="K34" s="2"/>
      <c r="L34" s="2"/>
      <c r="N34" s="46">
        <f t="shared" si="5"/>
        <v>2279.6391589954674</v>
      </c>
      <c r="O34" s="47">
        <f t="shared" si="2"/>
        <v>62.481109949467431</v>
      </c>
      <c r="P34" s="47">
        <f t="shared" si="3"/>
        <v>165.48280595007932</v>
      </c>
      <c r="Q34" s="47">
        <f t="shared" si="6"/>
        <v>227.96391589954675</v>
      </c>
    </row>
    <row r="35" spans="6:17">
      <c r="F35" s="1">
        <f t="shared" si="7"/>
        <v>27</v>
      </c>
      <c r="G35" s="2">
        <f t="shared" si="8"/>
        <v>2114.1563530453882</v>
      </c>
      <c r="H35" s="2">
        <f t="shared" si="0"/>
        <v>57.94550204305235</v>
      </c>
      <c r="I35" s="2">
        <f t="shared" si="4"/>
        <v>153.47013326148647</v>
      </c>
      <c r="J35" s="2">
        <f t="shared" si="1"/>
        <v>211.41563530453882</v>
      </c>
      <c r="K35" s="2"/>
      <c r="L35" s="2"/>
      <c r="N35" s="46">
        <f t="shared" si="5"/>
        <v>2114.1563530453882</v>
      </c>
      <c r="O35" s="47">
        <f t="shared" si="2"/>
        <v>57.94550204305235</v>
      </c>
      <c r="P35" s="47">
        <f t="shared" si="3"/>
        <v>153.47013326148647</v>
      </c>
      <c r="Q35" s="47">
        <f t="shared" si="6"/>
        <v>211.41563530453882</v>
      </c>
    </row>
    <row r="36" spans="6:17">
      <c r="F36" s="1">
        <f t="shared" si="7"/>
        <v>28</v>
      </c>
      <c r="G36" s="2">
        <f t="shared" si="8"/>
        <v>1960.6862197839018</v>
      </c>
      <c r="H36" s="2">
        <f t="shared" si="0"/>
        <v>53.739141473910443</v>
      </c>
      <c r="I36" s="2">
        <f t="shared" si="4"/>
        <v>146.26085852608955</v>
      </c>
      <c r="J36" s="2">
        <f t="shared" si="1"/>
        <v>200</v>
      </c>
      <c r="K36" s="2"/>
      <c r="L36" s="2"/>
      <c r="N36" s="46">
        <f t="shared" si="5"/>
        <v>1960.6862197839018</v>
      </c>
      <c r="O36" s="47">
        <f t="shared" si="2"/>
        <v>53.739141473910443</v>
      </c>
      <c r="P36" s="47">
        <f t="shared" si="3"/>
        <v>146.26085852608955</v>
      </c>
      <c r="Q36" s="47">
        <f t="shared" si="6"/>
        <v>200</v>
      </c>
    </row>
    <row r="37" spans="6:17">
      <c r="F37" s="1">
        <f t="shared" si="7"/>
        <v>29</v>
      </c>
      <c r="G37" s="2">
        <f t="shared" si="8"/>
        <v>1814.4253612578123</v>
      </c>
      <c r="H37" s="2">
        <f t="shared" si="0"/>
        <v>49.730375109807873</v>
      </c>
      <c r="I37" s="2">
        <f t="shared" si="4"/>
        <v>150.26962489019212</v>
      </c>
      <c r="J37" s="2">
        <f t="shared" si="1"/>
        <v>200</v>
      </c>
      <c r="K37" s="2"/>
      <c r="L37" s="2"/>
      <c r="N37" s="46">
        <f t="shared" si="5"/>
        <v>1814.4253612578123</v>
      </c>
      <c r="O37" s="47">
        <f t="shared" si="2"/>
        <v>49.730375109807873</v>
      </c>
      <c r="P37" s="47">
        <f t="shared" si="3"/>
        <v>150.26962489019212</v>
      </c>
      <c r="Q37" s="47">
        <f t="shared" si="6"/>
        <v>200</v>
      </c>
    </row>
    <row r="38" spans="6:17">
      <c r="F38" s="1">
        <f t="shared" si="7"/>
        <v>30</v>
      </c>
      <c r="G38" s="2">
        <f t="shared" si="8"/>
        <v>1664.1557363676202</v>
      </c>
      <c r="H38" s="2">
        <f t="shared" si="0"/>
        <v>45.611735140942521</v>
      </c>
      <c r="I38" s="2">
        <f t="shared" si="4"/>
        <v>154.38826485905747</v>
      </c>
      <c r="J38" s="2">
        <f t="shared" si="1"/>
        <v>200</v>
      </c>
      <c r="K38" s="2"/>
      <c r="L38" s="2"/>
      <c r="N38" s="46">
        <f t="shared" si="5"/>
        <v>1664.1557363676202</v>
      </c>
      <c r="O38" s="47">
        <f t="shared" si="2"/>
        <v>45.611735140942521</v>
      </c>
      <c r="P38" s="47">
        <f t="shared" si="3"/>
        <v>154.38826485905747</v>
      </c>
      <c r="Q38" s="47">
        <f t="shared" si="6"/>
        <v>200</v>
      </c>
    </row>
    <row r="39" spans="6:17">
      <c r="F39" s="1">
        <f t="shared" si="7"/>
        <v>31</v>
      </c>
      <c r="G39" s="2">
        <f t="shared" si="8"/>
        <v>1509.7674715085627</v>
      </c>
      <c r="H39" s="2">
        <f t="shared" si="0"/>
        <v>41.38021011493052</v>
      </c>
      <c r="I39" s="2">
        <f t="shared" si="4"/>
        <v>158.61978988506948</v>
      </c>
      <c r="J39" s="2">
        <f t="shared" si="1"/>
        <v>200</v>
      </c>
      <c r="K39" s="2"/>
      <c r="L39" s="2"/>
      <c r="N39" s="46">
        <f t="shared" si="5"/>
        <v>1509.7674715085627</v>
      </c>
      <c r="O39" s="47">
        <f t="shared" si="2"/>
        <v>41.38021011493052</v>
      </c>
      <c r="P39" s="47">
        <f t="shared" si="3"/>
        <v>158.61978988506948</v>
      </c>
      <c r="Q39" s="47">
        <f t="shared" si="6"/>
        <v>200</v>
      </c>
    </row>
    <row r="40" spans="6:17">
      <c r="F40" s="1">
        <f t="shared" si="7"/>
        <v>32</v>
      </c>
      <c r="G40" s="2">
        <f t="shared" si="8"/>
        <v>1351.1476816234933</v>
      </c>
      <c r="H40" s="2">
        <f t="shared" si="0"/>
        <v>37.032706040497246</v>
      </c>
      <c r="I40" s="2">
        <f t="shared" si="4"/>
        <v>162.96729395950274</v>
      </c>
      <c r="J40" s="2">
        <f t="shared" si="1"/>
        <v>200</v>
      </c>
      <c r="K40" s="2"/>
      <c r="L40" s="2"/>
      <c r="N40" s="46">
        <f t="shared" si="5"/>
        <v>1351.1476816234933</v>
      </c>
      <c r="O40" s="47">
        <f t="shared" si="2"/>
        <v>37.032706040497246</v>
      </c>
      <c r="P40" s="47">
        <f t="shared" si="3"/>
        <v>162.96729395950274</v>
      </c>
      <c r="Q40" s="47">
        <f t="shared" si="6"/>
        <v>200</v>
      </c>
    </row>
    <row r="41" spans="6:17">
      <c r="F41" s="1">
        <f t="shared" si="7"/>
        <v>33</v>
      </c>
      <c r="G41" s="2">
        <f t="shared" si="8"/>
        <v>1188.1803876639906</v>
      </c>
      <c r="H41" s="2">
        <f t="shared" ref="H41:H72" si="9">G41*($C$10/360*30)</f>
        <v>32.566044125223875</v>
      </c>
      <c r="I41" s="2">
        <f t="shared" si="4"/>
        <v>167.43395587477613</v>
      </c>
      <c r="J41" s="2">
        <f t="shared" ref="J41:J72" si="10">IF(G41*$C$12&lt;=200,200,G41*$C$12)</f>
        <v>200</v>
      </c>
      <c r="K41" s="2"/>
      <c r="L41" s="2"/>
      <c r="N41" s="46">
        <f t="shared" si="5"/>
        <v>1188.1803876639906</v>
      </c>
      <c r="O41" s="47">
        <f t="shared" ref="O41:O72" si="11">IF(G41&gt;=0,G41*($C$10/360*30),"")</f>
        <v>32.566044125223875</v>
      </c>
      <c r="P41" s="47">
        <f t="shared" si="3"/>
        <v>167.43395587477613</v>
      </c>
      <c r="Q41" s="47">
        <f t="shared" si="6"/>
        <v>200</v>
      </c>
    </row>
    <row r="42" spans="6:17">
      <c r="F42" s="1">
        <f t="shared" si="7"/>
        <v>34</v>
      </c>
      <c r="G42" s="2">
        <f t="shared" si="8"/>
        <v>1020.7464317892145</v>
      </c>
      <c r="H42" s="2">
        <f t="shared" si="9"/>
        <v>27.976958451289388</v>
      </c>
      <c r="I42" s="2">
        <f t="shared" si="4"/>
        <v>172.02304154871061</v>
      </c>
      <c r="J42" s="2">
        <f t="shared" si="10"/>
        <v>200</v>
      </c>
      <c r="K42" s="2"/>
      <c r="L42" s="2"/>
      <c r="N42" s="46">
        <f t="shared" si="5"/>
        <v>1020.7464317892145</v>
      </c>
      <c r="O42" s="47">
        <f t="shared" si="11"/>
        <v>27.976958451289388</v>
      </c>
      <c r="P42" s="47">
        <f t="shared" si="3"/>
        <v>172.02304154871061</v>
      </c>
      <c r="Q42" s="47">
        <f t="shared" si="6"/>
        <v>200</v>
      </c>
    </row>
    <row r="43" spans="6:17">
      <c r="F43" s="1">
        <f t="shared" si="7"/>
        <v>35</v>
      </c>
      <c r="G43" s="2">
        <f t="shared" si="8"/>
        <v>848.72339024050393</v>
      </c>
      <c r="H43" s="2">
        <f t="shared" si="9"/>
        <v>23.262093587508478</v>
      </c>
      <c r="I43" s="2">
        <f t="shared" si="4"/>
        <v>176.73790641249153</v>
      </c>
      <c r="J43" s="2">
        <f t="shared" si="10"/>
        <v>200</v>
      </c>
      <c r="K43" s="2"/>
      <c r="L43" s="2"/>
      <c r="N43" s="46">
        <f t="shared" si="5"/>
        <v>848.72339024050393</v>
      </c>
      <c r="O43" s="47">
        <f t="shared" si="11"/>
        <v>23.262093587508478</v>
      </c>
      <c r="P43" s="47">
        <f t="shared" si="3"/>
        <v>176.73790641249153</v>
      </c>
      <c r="Q43" s="47">
        <f t="shared" si="6"/>
        <v>200</v>
      </c>
    </row>
    <row r="44" spans="6:17">
      <c r="F44" s="6">
        <f t="shared" si="7"/>
        <v>36</v>
      </c>
      <c r="G44" s="7">
        <f t="shared" si="8"/>
        <v>671.98548382801243</v>
      </c>
      <c r="H44" s="7">
        <f t="shared" si="9"/>
        <v>18.418002135919441</v>
      </c>
      <c r="I44" s="7">
        <f t="shared" si="4"/>
        <v>181.58199786408056</v>
      </c>
      <c r="J44" s="7">
        <f t="shared" si="10"/>
        <v>200</v>
      </c>
      <c r="K44" s="2"/>
      <c r="L44" s="2"/>
      <c r="N44" s="49">
        <f t="shared" si="5"/>
        <v>671.98548382801243</v>
      </c>
      <c r="O44" s="50">
        <f t="shared" si="11"/>
        <v>18.418002135919441</v>
      </c>
      <c r="P44" s="50">
        <f t="shared" si="3"/>
        <v>181.58199786408056</v>
      </c>
      <c r="Q44" s="50">
        <f t="shared" si="6"/>
        <v>200</v>
      </c>
    </row>
    <row r="45" spans="6:17">
      <c r="F45" s="1">
        <f t="shared" si="7"/>
        <v>37</v>
      </c>
      <c r="G45" s="2">
        <f t="shared" si="8"/>
        <v>490.40348596393187</v>
      </c>
      <c r="H45" s="2">
        <f t="shared" si="9"/>
        <v>13.441142211128099</v>
      </c>
      <c r="I45" s="2">
        <f t="shared" si="4"/>
        <v>186.5588577888719</v>
      </c>
      <c r="J45" s="2">
        <f t="shared" si="10"/>
        <v>200</v>
      </c>
      <c r="K45" s="2"/>
      <c r="L45" s="2"/>
      <c r="N45" s="46">
        <f t="shared" si="5"/>
        <v>490.40348596393187</v>
      </c>
      <c r="O45" s="47">
        <f t="shared" si="11"/>
        <v>13.441142211128099</v>
      </c>
      <c r="P45" s="47">
        <f t="shared" si="3"/>
        <v>186.5588577888719</v>
      </c>
      <c r="Q45" s="47">
        <f t="shared" si="6"/>
        <v>200</v>
      </c>
    </row>
    <row r="46" spans="6:17">
      <c r="F46" s="1">
        <f t="shared" si="7"/>
        <v>38</v>
      </c>
      <c r="G46" s="2">
        <f t="shared" si="8"/>
        <v>303.84462817505994</v>
      </c>
      <c r="H46" s="2">
        <f t="shared" si="9"/>
        <v>8.3278748505647684</v>
      </c>
      <c r="I46" s="2">
        <f t="shared" si="4"/>
        <v>191.67212514943523</v>
      </c>
      <c r="J46" s="2">
        <f t="shared" si="10"/>
        <v>200</v>
      </c>
      <c r="K46" s="2"/>
      <c r="L46" s="2"/>
      <c r="N46" s="46">
        <f t="shared" si="5"/>
        <v>303.84462817505994</v>
      </c>
      <c r="O46" s="47">
        <f t="shared" si="11"/>
        <v>8.3278748505647684</v>
      </c>
      <c r="P46" s="47">
        <f t="shared" si="3"/>
        <v>191.67212514943523</v>
      </c>
      <c r="Q46" s="47">
        <f t="shared" si="6"/>
        <v>200</v>
      </c>
    </row>
    <row r="47" spans="6:17">
      <c r="F47" s="1">
        <f t="shared" si="7"/>
        <v>39</v>
      </c>
      <c r="G47" s="2">
        <f t="shared" si="8"/>
        <v>112.17250302562471</v>
      </c>
      <c r="H47" s="2">
        <f t="shared" si="9"/>
        <v>3.0744613537606638</v>
      </c>
      <c r="I47" s="2">
        <f t="shared" si="4"/>
        <v>196.92553864623935</v>
      </c>
      <c r="J47" s="2">
        <f t="shared" si="10"/>
        <v>200</v>
      </c>
      <c r="K47" s="2"/>
      <c r="L47" s="2"/>
      <c r="N47" s="46">
        <f t="shared" si="5"/>
        <v>112.17250302562471</v>
      </c>
      <c r="O47" s="47">
        <f t="shared" si="11"/>
        <v>3.0744613537606638</v>
      </c>
      <c r="P47" s="47">
        <f t="shared" si="3"/>
        <v>196.92553864623935</v>
      </c>
      <c r="Q47" s="47">
        <f t="shared" si="6"/>
        <v>200</v>
      </c>
    </row>
    <row r="48" spans="6:17">
      <c r="F48" s="1">
        <f t="shared" si="7"/>
        <v>40</v>
      </c>
      <c r="G48" s="2">
        <f t="shared" si="8"/>
        <v>-84.753035620614639</v>
      </c>
      <c r="H48" s="2">
        <f t="shared" si="9"/>
        <v>-2.3229394513016794</v>
      </c>
      <c r="I48" s="2">
        <f t="shared" si="4"/>
        <v>202.32293945130169</v>
      </c>
      <c r="J48" s="2">
        <f t="shared" si="10"/>
        <v>200</v>
      </c>
      <c r="K48" s="2"/>
      <c r="L48" s="2"/>
      <c r="N48" s="46" t="str">
        <f t="shared" si="5"/>
        <v/>
      </c>
      <c r="O48" s="47" t="str">
        <f t="shared" si="11"/>
        <v/>
      </c>
      <c r="P48" s="47" t="str">
        <f t="shared" si="3"/>
        <v/>
      </c>
      <c r="Q48" s="47" t="str">
        <f t="shared" si="6"/>
        <v/>
      </c>
    </row>
    <row r="49" spans="6:17">
      <c r="F49" s="1">
        <f t="shared" si="7"/>
        <v>41</v>
      </c>
      <c r="G49" s="2">
        <f t="shared" si="8"/>
        <v>-287.07597507191633</v>
      </c>
      <c r="H49" s="2">
        <f t="shared" si="9"/>
        <v>-7.8682740167627738</v>
      </c>
      <c r="I49" s="2">
        <f t="shared" si="4"/>
        <v>207.86827401676277</v>
      </c>
      <c r="J49" s="2">
        <f t="shared" si="10"/>
        <v>200</v>
      </c>
      <c r="K49" s="2"/>
      <c r="L49" s="2"/>
      <c r="N49" s="46" t="str">
        <f t="shared" si="5"/>
        <v/>
      </c>
      <c r="O49" s="47" t="str">
        <f t="shared" si="11"/>
        <v/>
      </c>
      <c r="P49" s="47" t="str">
        <f t="shared" si="3"/>
        <v/>
      </c>
      <c r="Q49" s="47" t="str">
        <f t="shared" si="6"/>
        <v/>
      </c>
    </row>
    <row r="50" spans="6:17">
      <c r="F50" s="1">
        <f t="shared" si="7"/>
        <v>42</v>
      </c>
      <c r="G50" s="2">
        <f t="shared" si="8"/>
        <v>-494.9442490886791</v>
      </c>
      <c r="H50" s="2">
        <f t="shared" si="9"/>
        <v>-13.56559696043888</v>
      </c>
      <c r="I50" s="2">
        <f t="shared" si="4"/>
        <v>213.56559696043888</v>
      </c>
      <c r="J50" s="2">
        <f t="shared" si="10"/>
        <v>200</v>
      </c>
      <c r="K50" s="2"/>
      <c r="L50" s="2"/>
      <c r="N50" s="46" t="str">
        <f t="shared" si="5"/>
        <v/>
      </c>
      <c r="O50" s="47" t="str">
        <f t="shared" si="11"/>
        <v/>
      </c>
      <c r="P50" s="47" t="str">
        <f t="shared" si="3"/>
        <v/>
      </c>
      <c r="Q50" s="47" t="str">
        <f t="shared" si="6"/>
        <v/>
      </c>
    </row>
    <row r="51" spans="6:17">
      <c r="F51" s="1">
        <f t="shared" si="7"/>
        <v>43</v>
      </c>
      <c r="G51" s="2">
        <f t="shared" si="8"/>
        <v>-708.50984604911798</v>
      </c>
      <c r="H51" s="2">
        <f t="shared" si="9"/>
        <v>-19.419074030462909</v>
      </c>
      <c r="I51" s="2">
        <f t="shared" si="4"/>
        <v>219.41907403046292</v>
      </c>
      <c r="J51" s="2">
        <f t="shared" si="10"/>
        <v>200</v>
      </c>
      <c r="K51" s="2"/>
      <c r="L51" s="2"/>
      <c r="N51" s="46" t="str">
        <f t="shared" si="5"/>
        <v/>
      </c>
      <c r="O51" s="47" t="str">
        <f t="shared" si="11"/>
        <v/>
      </c>
      <c r="P51" s="47" t="str">
        <f t="shared" si="3"/>
        <v/>
      </c>
      <c r="Q51" s="47" t="str">
        <f t="shared" si="6"/>
        <v/>
      </c>
    </row>
    <row r="52" spans="6:17">
      <c r="F52" s="1">
        <f t="shared" si="7"/>
        <v>44</v>
      </c>
      <c r="G52" s="2">
        <f t="shared" si="8"/>
        <v>-927.92892007958085</v>
      </c>
      <c r="H52" s="2">
        <f t="shared" si="9"/>
        <v>-25.432985151181178</v>
      </c>
      <c r="I52" s="2">
        <f t="shared" si="4"/>
        <v>225.43298515118119</v>
      </c>
      <c r="J52" s="2">
        <f t="shared" si="10"/>
        <v>200</v>
      </c>
      <c r="K52" s="2"/>
      <c r="L52" s="2"/>
      <c r="N52" s="46" t="str">
        <f t="shared" si="5"/>
        <v/>
      </c>
      <c r="O52" s="47" t="str">
        <f t="shared" si="11"/>
        <v/>
      </c>
      <c r="P52" s="47" t="str">
        <f t="shared" si="3"/>
        <v/>
      </c>
      <c r="Q52" s="47" t="str">
        <f t="shared" si="6"/>
        <v/>
      </c>
    </row>
    <row r="53" spans="6:17">
      <c r="F53" s="1">
        <f t="shared" si="7"/>
        <v>45</v>
      </c>
      <c r="G53" s="2">
        <f t="shared" si="8"/>
        <v>-1153.361905230762</v>
      </c>
      <c r="H53" s="2">
        <f t="shared" si="9"/>
        <v>-31.611727552533136</v>
      </c>
      <c r="I53" s="2">
        <f t="shared" si="4"/>
        <v>231.61172755253313</v>
      </c>
      <c r="J53" s="2">
        <f t="shared" si="10"/>
        <v>200</v>
      </c>
      <c r="K53" s="2"/>
      <c r="L53" s="2"/>
      <c r="N53" s="46" t="str">
        <f t="shared" si="5"/>
        <v/>
      </c>
      <c r="O53" s="47" t="str">
        <f t="shared" si="11"/>
        <v/>
      </c>
      <c r="P53" s="47" t="str">
        <f t="shared" si="3"/>
        <v/>
      </c>
      <c r="Q53" s="47" t="str">
        <f t="shared" si="6"/>
        <v/>
      </c>
    </row>
    <row r="54" spans="6:17">
      <c r="F54" s="1">
        <f t="shared" si="7"/>
        <v>46</v>
      </c>
      <c r="G54" s="2">
        <f t="shared" si="8"/>
        <v>-1384.9736327832952</v>
      </c>
      <c r="H54" s="2">
        <f t="shared" si="9"/>
        <v>-37.959818985202148</v>
      </c>
      <c r="I54" s="2">
        <f t="shared" si="4"/>
        <v>237.95981898520216</v>
      </c>
      <c r="J54" s="2">
        <f t="shared" si="10"/>
        <v>200</v>
      </c>
      <c r="K54" s="2"/>
      <c r="L54" s="2"/>
      <c r="N54" s="46" t="str">
        <f t="shared" si="5"/>
        <v/>
      </c>
      <c r="O54" s="47" t="str">
        <f t="shared" si="11"/>
        <v/>
      </c>
      <c r="P54" s="47" t="str">
        <f t="shared" si="3"/>
        <v/>
      </c>
      <c r="Q54" s="47" t="str">
        <f t="shared" si="6"/>
        <v/>
      </c>
    </row>
    <row r="55" spans="6:17">
      <c r="F55" s="1">
        <f t="shared" si="7"/>
        <v>47</v>
      </c>
      <c r="G55" s="2">
        <f t="shared" si="8"/>
        <v>-1622.9334517684974</v>
      </c>
      <c r="H55" s="2">
        <f t="shared" si="9"/>
        <v>-44.481901023888234</v>
      </c>
      <c r="I55" s="2">
        <f t="shared" si="4"/>
        <v>244.48190102388824</v>
      </c>
      <c r="J55" s="2">
        <f t="shared" si="10"/>
        <v>200</v>
      </c>
      <c r="K55" s="2"/>
      <c r="L55" s="2"/>
      <c r="N55" s="46" t="str">
        <f t="shared" si="5"/>
        <v/>
      </c>
      <c r="O55" s="47" t="str">
        <f t="shared" si="11"/>
        <v/>
      </c>
      <c r="P55" s="47" t="str">
        <f t="shared" si="3"/>
        <v/>
      </c>
      <c r="Q55" s="47" t="str">
        <f t="shared" si="6"/>
        <v/>
      </c>
    </row>
    <row r="56" spans="6:17">
      <c r="F56" s="6">
        <f t="shared" si="7"/>
        <v>48</v>
      </c>
      <c r="G56" s="7">
        <f t="shared" si="8"/>
        <v>-1867.4153527923856</v>
      </c>
      <c r="H56" s="7">
        <f t="shared" si="9"/>
        <v>-51.182742461117968</v>
      </c>
      <c r="I56" s="7">
        <f t="shared" si="4"/>
        <v>251.18274246111798</v>
      </c>
      <c r="J56" s="7">
        <f t="shared" si="10"/>
        <v>200</v>
      </c>
      <c r="K56" s="2"/>
      <c r="L56" s="2"/>
      <c r="N56" s="49" t="str">
        <f t="shared" si="5"/>
        <v/>
      </c>
      <c r="O56" s="50" t="str">
        <f t="shared" si="11"/>
        <v/>
      </c>
      <c r="P56" s="50" t="str">
        <f t="shared" si="3"/>
        <v/>
      </c>
      <c r="Q56" s="50" t="str">
        <f t="shared" si="6"/>
        <v/>
      </c>
    </row>
    <row r="57" spans="6:17">
      <c r="F57" s="1">
        <f t="shared" si="7"/>
        <v>49</v>
      </c>
      <c r="G57" s="2">
        <f t="shared" si="8"/>
        <v>-2118.5980952535037</v>
      </c>
      <c r="H57" s="2">
        <f t="shared" si="9"/>
        <v>-58.067242794073117</v>
      </c>
      <c r="I57" s="2">
        <f t="shared" si="4"/>
        <v>258.06724279407314</v>
      </c>
      <c r="J57" s="2">
        <f t="shared" si="10"/>
        <v>200</v>
      </c>
      <c r="K57" s="2"/>
      <c r="L57" s="2"/>
      <c r="N57" s="46" t="str">
        <f t="shared" si="5"/>
        <v/>
      </c>
      <c r="O57" s="47" t="str">
        <f t="shared" si="11"/>
        <v/>
      </c>
      <c r="P57" s="47" t="str">
        <f t="shared" si="3"/>
        <v/>
      </c>
      <c r="Q57" s="47" t="str">
        <f t="shared" si="6"/>
        <v/>
      </c>
    </row>
    <row r="58" spans="6:17">
      <c r="F58" s="1">
        <f t="shared" si="7"/>
        <v>50</v>
      </c>
      <c r="G58" s="2">
        <f t="shared" si="8"/>
        <v>-2376.6653380475768</v>
      </c>
      <c r="H58" s="2">
        <f t="shared" si="9"/>
        <v>-65.140435806987341</v>
      </c>
      <c r="I58" s="2">
        <f t="shared" si="4"/>
        <v>265.14043580698734</v>
      </c>
      <c r="J58" s="2">
        <f t="shared" si="10"/>
        <v>200</v>
      </c>
      <c r="K58" s="2"/>
      <c r="L58" s="2"/>
      <c r="N58" s="46" t="str">
        <f t="shared" si="5"/>
        <v/>
      </c>
      <c r="O58" s="47" t="str">
        <f t="shared" si="11"/>
        <v/>
      </c>
      <c r="P58" s="47" t="str">
        <f t="shared" si="3"/>
        <v/>
      </c>
      <c r="Q58" s="47" t="str">
        <f t="shared" si="6"/>
        <v/>
      </c>
    </row>
    <row r="59" spans="6:17">
      <c r="F59" s="1">
        <f t="shared" si="7"/>
        <v>51</v>
      </c>
      <c r="G59" s="2">
        <f t="shared" si="8"/>
        <v>-2641.805773854564</v>
      </c>
      <c r="H59" s="2">
        <f t="shared" si="9"/>
        <v>-72.407493251730514</v>
      </c>
      <c r="I59" s="2">
        <f t="shared" si="4"/>
        <v>272.4074932517305</v>
      </c>
      <c r="J59" s="2">
        <f t="shared" si="10"/>
        <v>200</v>
      </c>
      <c r="K59" s="2"/>
      <c r="L59" s="2"/>
      <c r="N59" s="46" t="str">
        <f t="shared" si="5"/>
        <v/>
      </c>
      <c r="O59" s="47" t="str">
        <f t="shared" si="11"/>
        <v/>
      </c>
      <c r="P59" s="47" t="str">
        <f t="shared" si="3"/>
        <v/>
      </c>
      <c r="Q59" s="47" t="str">
        <f t="shared" si="6"/>
        <v/>
      </c>
    </row>
    <row r="60" spans="6:17">
      <c r="F60" s="1">
        <f t="shared" si="7"/>
        <v>52</v>
      </c>
      <c r="G60" s="2">
        <f t="shared" si="8"/>
        <v>-2914.2132671062946</v>
      </c>
      <c r="H60" s="2">
        <f t="shared" si="9"/>
        <v>-79.873728629271696</v>
      </c>
      <c r="I60" s="2">
        <f t="shared" si="4"/>
        <v>279.87372862927168</v>
      </c>
      <c r="J60" s="2">
        <f t="shared" si="10"/>
        <v>200</v>
      </c>
      <c r="K60" s="2"/>
      <c r="L60" s="2"/>
      <c r="N60" s="46" t="str">
        <f t="shared" si="5"/>
        <v/>
      </c>
      <c r="O60" s="47" t="str">
        <f t="shared" si="11"/>
        <v/>
      </c>
      <c r="P60" s="47" t="str">
        <f t="shared" si="3"/>
        <v/>
      </c>
      <c r="Q60" s="47" t="str">
        <f t="shared" si="6"/>
        <v/>
      </c>
    </row>
    <row r="61" spans="6:17">
      <c r="F61" s="1">
        <f t="shared" si="7"/>
        <v>53</v>
      </c>
      <c r="G61" s="2">
        <f t="shared" si="8"/>
        <v>-3194.0869957355662</v>
      </c>
      <c r="H61" s="2">
        <f t="shared" si="9"/>
        <v>-87.544601074785646</v>
      </c>
      <c r="I61" s="2">
        <f t="shared" si="4"/>
        <v>287.54460107478565</v>
      </c>
      <c r="J61" s="2">
        <f t="shared" si="10"/>
        <v>200</v>
      </c>
      <c r="K61" s="2"/>
      <c r="L61" s="2"/>
      <c r="N61" s="46" t="str">
        <f t="shared" si="5"/>
        <v/>
      </c>
      <c r="O61" s="47" t="str">
        <f t="shared" si="11"/>
        <v/>
      </c>
      <c r="P61" s="47" t="str">
        <f t="shared" si="3"/>
        <v/>
      </c>
      <c r="Q61" s="47" t="str">
        <f t="shared" si="6"/>
        <v/>
      </c>
    </row>
    <row r="62" spans="6:17">
      <c r="F62" s="1">
        <f t="shared" si="7"/>
        <v>54</v>
      </c>
      <c r="G62" s="2">
        <f t="shared" si="8"/>
        <v>-3481.6315968103518</v>
      </c>
      <c r="H62" s="2">
        <f t="shared" si="9"/>
        <v>-95.425719349243721</v>
      </c>
      <c r="I62" s="2">
        <f t="shared" si="4"/>
        <v>295.42571934924371</v>
      </c>
      <c r="J62" s="2">
        <f t="shared" si="10"/>
        <v>200</v>
      </c>
      <c r="K62" s="2"/>
      <c r="L62" s="2"/>
      <c r="N62" s="46" t="str">
        <f t="shared" si="5"/>
        <v/>
      </c>
      <c r="O62" s="47" t="str">
        <f t="shared" si="11"/>
        <v/>
      </c>
      <c r="P62" s="47" t="str">
        <f t="shared" si="3"/>
        <v/>
      </c>
      <c r="Q62" s="47" t="str">
        <f t="shared" si="6"/>
        <v/>
      </c>
    </row>
    <row r="63" spans="6:17">
      <c r="F63" s="1">
        <f t="shared" si="7"/>
        <v>55</v>
      </c>
      <c r="G63" s="2">
        <f t="shared" si="8"/>
        <v>-3777.0573161595953</v>
      </c>
      <c r="H63" s="2">
        <f t="shared" si="9"/>
        <v>-103.52284594040758</v>
      </c>
      <c r="I63" s="2">
        <f t="shared" si="4"/>
        <v>303.52284594040759</v>
      </c>
      <c r="J63" s="2">
        <f t="shared" si="10"/>
        <v>200</v>
      </c>
      <c r="K63" s="2"/>
      <c r="L63" s="2"/>
      <c r="N63" s="46" t="str">
        <f t="shared" si="5"/>
        <v/>
      </c>
      <c r="O63" s="47" t="str">
        <f t="shared" si="11"/>
        <v/>
      </c>
      <c r="P63" s="47" t="str">
        <f t="shared" si="3"/>
        <v/>
      </c>
      <c r="Q63" s="47" t="str">
        <f t="shared" si="6"/>
        <v/>
      </c>
    </row>
    <row r="64" spans="6:17">
      <c r="F64" s="1">
        <f t="shared" si="7"/>
        <v>56</v>
      </c>
      <c r="G64" s="2">
        <f t="shared" si="8"/>
        <v>-4080.5801621000028</v>
      </c>
      <c r="H64" s="2">
        <f t="shared" si="9"/>
        <v>-111.84190127622425</v>
      </c>
      <c r="I64" s="2">
        <f t="shared" si="4"/>
        <v>311.84190127622423</v>
      </c>
      <c r="J64" s="2">
        <f t="shared" si="10"/>
        <v>200</v>
      </c>
      <c r="K64" s="2"/>
      <c r="L64" s="2"/>
      <c r="N64" s="46" t="str">
        <f t="shared" si="5"/>
        <v/>
      </c>
      <c r="O64" s="47" t="str">
        <f t="shared" si="11"/>
        <v/>
      </c>
      <c r="P64" s="47" t="str">
        <f t="shared" si="3"/>
        <v/>
      </c>
      <c r="Q64" s="47" t="str">
        <f t="shared" si="6"/>
        <v/>
      </c>
    </row>
    <row r="65" spans="6:17">
      <c r="F65" s="1">
        <f t="shared" si="7"/>
        <v>57</v>
      </c>
      <c r="G65" s="2">
        <f t="shared" si="8"/>
        <v>-4392.422063376227</v>
      </c>
      <c r="H65" s="2">
        <f t="shared" si="9"/>
        <v>-120.38896805370342</v>
      </c>
      <c r="I65" s="2">
        <f t="shared" si="4"/>
        <v>320.38896805370342</v>
      </c>
      <c r="J65" s="2">
        <f t="shared" si="10"/>
        <v>200</v>
      </c>
      <c r="K65" s="2"/>
      <c r="L65" s="2"/>
      <c r="N65" s="46" t="str">
        <f t="shared" si="5"/>
        <v/>
      </c>
      <c r="O65" s="47" t="str">
        <f t="shared" si="11"/>
        <v/>
      </c>
      <c r="P65" s="47" t="str">
        <f t="shared" si="3"/>
        <v/>
      </c>
      <c r="Q65" s="47" t="str">
        <f t="shared" si="6"/>
        <v/>
      </c>
    </row>
    <row r="66" spans="6:17">
      <c r="F66" s="1">
        <f t="shared" si="7"/>
        <v>58</v>
      </c>
      <c r="G66" s="2">
        <f t="shared" si="8"/>
        <v>-4712.8110314299302</v>
      </c>
      <c r="H66" s="2">
        <f t="shared" si="9"/>
        <v>-129.17029568644199</v>
      </c>
      <c r="I66" s="2">
        <f t="shared" si="4"/>
        <v>329.17029568644199</v>
      </c>
      <c r="J66" s="2">
        <f t="shared" si="10"/>
        <v>200</v>
      </c>
      <c r="K66" s="2"/>
      <c r="L66" s="2"/>
      <c r="N66" s="46" t="str">
        <f t="shared" si="5"/>
        <v/>
      </c>
      <c r="O66" s="47" t="str">
        <f t="shared" si="11"/>
        <v/>
      </c>
      <c r="P66" s="47" t="str">
        <f t="shared" si="3"/>
        <v/>
      </c>
      <c r="Q66" s="47" t="str">
        <f t="shared" si="6"/>
        <v/>
      </c>
    </row>
    <row r="67" spans="6:17">
      <c r="F67" s="1">
        <f t="shared" si="7"/>
        <v>59</v>
      </c>
      <c r="G67" s="2">
        <f t="shared" si="8"/>
        <v>-5041.9813271163721</v>
      </c>
      <c r="H67" s="2">
        <f t="shared" si="9"/>
        <v>-138.19230487404789</v>
      </c>
      <c r="I67" s="2">
        <f t="shared" si="4"/>
        <v>338.19230487404786</v>
      </c>
      <c r="J67" s="2">
        <f t="shared" si="10"/>
        <v>200</v>
      </c>
      <c r="K67" s="2"/>
      <c r="L67" s="2"/>
      <c r="N67" s="46" t="str">
        <f t="shared" si="5"/>
        <v/>
      </c>
      <c r="O67" s="47" t="str">
        <f t="shared" si="11"/>
        <v/>
      </c>
      <c r="P67" s="47" t="str">
        <f t="shared" si="3"/>
        <v/>
      </c>
      <c r="Q67" s="47" t="str">
        <f t="shared" si="6"/>
        <v/>
      </c>
    </row>
    <row r="68" spans="6:17">
      <c r="F68" s="6">
        <f t="shared" si="7"/>
        <v>60</v>
      </c>
      <c r="G68" s="7">
        <f t="shared" si="8"/>
        <v>-5380.1736319904203</v>
      </c>
      <c r="H68" s="7">
        <f t="shared" si="9"/>
        <v>-147.4615922968041</v>
      </c>
      <c r="I68" s="7">
        <f t="shared" si="4"/>
        <v>347.4615922968041</v>
      </c>
      <c r="J68" s="7">
        <f t="shared" si="10"/>
        <v>200</v>
      </c>
      <c r="K68" s="2"/>
      <c r="L68" s="2"/>
      <c r="N68" s="49" t="str">
        <f t="shared" si="5"/>
        <v/>
      </c>
      <c r="O68" s="50" t="str">
        <f t="shared" si="11"/>
        <v/>
      </c>
      <c r="P68" s="50" t="str">
        <f t="shared" si="3"/>
        <v/>
      </c>
      <c r="Q68" s="50" t="str">
        <f t="shared" si="6"/>
        <v/>
      </c>
    </row>
    <row r="69" spans="6:17">
      <c r="F69" s="1">
        <f t="shared" si="7"/>
        <v>61</v>
      </c>
      <c r="G69" s="2">
        <f t="shared" si="8"/>
        <v>-5727.6352242872244</v>
      </c>
      <c r="H69" s="2">
        <f t="shared" si="9"/>
        <v>-156.98493543900568</v>
      </c>
      <c r="I69" s="2">
        <f t="shared" si="4"/>
        <v>356.98493543900565</v>
      </c>
      <c r="J69" s="2">
        <f t="shared" si="10"/>
        <v>200</v>
      </c>
      <c r="K69" s="2"/>
      <c r="L69" s="2"/>
      <c r="N69" s="46" t="str">
        <f t="shared" si="5"/>
        <v/>
      </c>
      <c r="O69" s="47" t="str">
        <f t="shared" si="11"/>
        <v/>
      </c>
      <c r="P69" s="47" t="str">
        <f t="shared" si="3"/>
        <v/>
      </c>
      <c r="Q69" s="47" t="str">
        <f t="shared" si="6"/>
        <v/>
      </c>
    </row>
    <row r="70" spans="6:17">
      <c r="F70" s="1">
        <f t="shared" si="7"/>
        <v>62</v>
      </c>
      <c r="G70" s="2">
        <f t="shared" si="8"/>
        <v>-6084.6201597262298</v>
      </c>
      <c r="H70" s="2">
        <f t="shared" si="9"/>
        <v>-166.76929754449642</v>
      </c>
      <c r="I70" s="2">
        <f t="shared" si="4"/>
        <v>366.76929754449645</v>
      </c>
      <c r="J70" s="2">
        <f t="shared" si="10"/>
        <v>200</v>
      </c>
      <c r="K70" s="2"/>
      <c r="L70" s="2"/>
      <c r="N70" s="46" t="str">
        <f t="shared" si="5"/>
        <v/>
      </c>
      <c r="O70" s="47" t="str">
        <f t="shared" si="11"/>
        <v/>
      </c>
      <c r="P70" s="47" t="str">
        <f t="shared" si="3"/>
        <v/>
      </c>
      <c r="Q70" s="47" t="str">
        <f t="shared" si="6"/>
        <v/>
      </c>
    </row>
    <row r="71" spans="6:17">
      <c r="F71" s="1">
        <f t="shared" si="7"/>
        <v>63</v>
      </c>
      <c r="G71" s="2">
        <f t="shared" si="8"/>
        <v>-6451.3894572707259</v>
      </c>
      <c r="H71" s="2">
        <f t="shared" si="9"/>
        <v>-176.82183270802847</v>
      </c>
      <c r="I71" s="2">
        <f t="shared" si="4"/>
        <v>376.82183270802847</v>
      </c>
      <c r="J71" s="2">
        <f t="shared" si="10"/>
        <v>200</v>
      </c>
      <c r="K71" s="2"/>
      <c r="L71" s="2"/>
      <c r="N71" s="46" t="str">
        <f t="shared" si="5"/>
        <v/>
      </c>
      <c r="O71" s="47" t="str">
        <f t="shared" si="11"/>
        <v/>
      </c>
      <c r="P71" s="47" t="str">
        <f t="shared" si="3"/>
        <v/>
      </c>
      <c r="Q71" s="47" t="str">
        <f t="shared" si="6"/>
        <v/>
      </c>
    </row>
    <row r="72" spans="6:17">
      <c r="F72" s="1">
        <f t="shared" si="7"/>
        <v>64</v>
      </c>
      <c r="G72" s="2">
        <f t="shared" si="8"/>
        <v>-6828.2112899787544</v>
      </c>
      <c r="H72" s="2">
        <f t="shared" si="9"/>
        <v>-187.1498911061677</v>
      </c>
      <c r="I72" s="2">
        <f t="shared" si="4"/>
        <v>387.14989110616773</v>
      </c>
      <c r="J72" s="2">
        <f t="shared" si="10"/>
        <v>200</v>
      </c>
      <c r="K72" s="2"/>
      <c r="L72" s="2"/>
      <c r="N72" s="46" t="str">
        <f t="shared" si="5"/>
        <v/>
      </c>
      <c r="O72" s="47" t="str">
        <f t="shared" si="11"/>
        <v/>
      </c>
      <c r="P72" s="47" t="str">
        <f t="shared" si="3"/>
        <v/>
      </c>
      <c r="Q72" s="47" t="str">
        <f t="shared" si="6"/>
        <v/>
      </c>
    </row>
    <row r="73" spans="6:17">
      <c r="F73" s="1">
        <f t="shared" si="7"/>
        <v>65</v>
      </c>
      <c r="G73" s="2">
        <f t="shared" si="8"/>
        <v>-7215.3611810849225</v>
      </c>
      <c r="H73" s="2">
        <f t="shared" ref="H73:H104" si="12">G73*($C$10/360*30)</f>
        <v>-197.76102437156925</v>
      </c>
      <c r="I73" s="2">
        <f t="shared" si="4"/>
        <v>397.76102437156925</v>
      </c>
      <c r="J73" s="2">
        <f t="shared" ref="J73:J104" si="13">IF(G73*$C$12&lt;=200,200,G73*$C$12)</f>
        <v>200</v>
      </c>
      <c r="K73" s="2"/>
      <c r="L73" s="2"/>
      <c r="N73" s="46" t="str">
        <f t="shared" si="5"/>
        <v/>
      </c>
      <c r="O73" s="47" t="str">
        <f t="shared" ref="O73:O104" si="14">IF(G73&gt;=0,G73*($C$10/360*30),"")</f>
        <v/>
      </c>
      <c r="P73" s="47" t="str">
        <f t="shared" ref="P73:P117" si="15">IF(G73&gt;=0,J73-(ABS(H73)),"")</f>
        <v/>
      </c>
      <c r="Q73" s="47" t="str">
        <f t="shared" si="6"/>
        <v/>
      </c>
    </row>
    <row r="74" spans="6:17">
      <c r="F74" s="1">
        <f t="shared" si="7"/>
        <v>66</v>
      </c>
      <c r="G74" s="2">
        <f t="shared" si="8"/>
        <v>-7613.1222054564914</v>
      </c>
      <c r="H74" s="2">
        <f t="shared" si="12"/>
        <v>-208.66299111455334</v>
      </c>
      <c r="I74" s="2">
        <f t="shared" ref="I74:I137" si="16">J74-H74</f>
        <v>408.66299111455334</v>
      </c>
      <c r="J74" s="2">
        <f t="shared" si="13"/>
        <v>200</v>
      </c>
      <c r="K74" s="2"/>
      <c r="L74" s="2"/>
      <c r="N74" s="46" t="str">
        <f t="shared" ref="N74:N117" si="17">IF(G74&lt;=0,"",G73-I73)</f>
        <v/>
      </c>
      <c r="O74" s="47" t="str">
        <f t="shared" si="14"/>
        <v/>
      </c>
      <c r="P74" s="47" t="str">
        <f t="shared" si="15"/>
        <v/>
      </c>
      <c r="Q74" s="47" t="str">
        <f t="shared" ref="Q74:Q138" si="18">IF(G74&gt;0,J74,"")</f>
        <v/>
      </c>
    </row>
    <row r="75" spans="6:17">
      <c r="F75" s="1">
        <f t="shared" ref="F75:F138" si="19">F74+1</f>
        <v>67</v>
      </c>
      <c r="G75" s="2">
        <f t="shared" ref="G75:G138" si="20">G74-I74</f>
        <v>-8021.7851965710452</v>
      </c>
      <c r="H75" s="2">
        <f t="shared" si="12"/>
        <v>-219.86376259601806</v>
      </c>
      <c r="I75" s="2">
        <f t="shared" si="16"/>
        <v>419.86376259601809</v>
      </c>
      <c r="J75" s="2">
        <f t="shared" si="13"/>
        <v>200</v>
      </c>
      <c r="K75" s="2"/>
      <c r="L75" s="2"/>
      <c r="N75" s="46" t="str">
        <f t="shared" si="17"/>
        <v/>
      </c>
      <c r="O75" s="47" t="str">
        <f t="shared" si="14"/>
        <v/>
      </c>
      <c r="P75" s="47" t="str">
        <f t="shared" si="15"/>
        <v/>
      </c>
      <c r="Q75" s="47" t="str">
        <f t="shared" si="18"/>
        <v/>
      </c>
    </row>
    <row r="76" spans="6:17">
      <c r="F76" s="1">
        <f t="shared" si="19"/>
        <v>68</v>
      </c>
      <c r="G76" s="2">
        <f t="shared" si="20"/>
        <v>-8441.6489591670634</v>
      </c>
      <c r="H76" s="2">
        <f t="shared" si="12"/>
        <v>-231.37152855583727</v>
      </c>
      <c r="I76" s="2">
        <f t="shared" si="16"/>
        <v>431.37152855583724</v>
      </c>
      <c r="J76" s="2">
        <f t="shared" si="13"/>
        <v>200</v>
      </c>
      <c r="K76" s="2"/>
      <c r="L76" s="2"/>
      <c r="N76" s="46" t="str">
        <f t="shared" si="17"/>
        <v/>
      </c>
      <c r="O76" s="47" t="str">
        <f t="shared" si="14"/>
        <v/>
      </c>
      <c r="P76" s="47" t="str">
        <f t="shared" si="15"/>
        <v/>
      </c>
      <c r="Q76" s="47" t="str">
        <f t="shared" si="18"/>
        <v/>
      </c>
    </row>
    <row r="77" spans="6:17">
      <c r="F77" s="1">
        <f t="shared" si="19"/>
        <v>69</v>
      </c>
      <c r="G77" s="2">
        <f t="shared" si="20"/>
        <v>-8873.0204877229007</v>
      </c>
      <c r="H77" s="2">
        <f t="shared" si="12"/>
        <v>-243.19470320100518</v>
      </c>
      <c r="I77" s="2">
        <f t="shared" si="16"/>
        <v>443.19470320100515</v>
      </c>
      <c r="J77" s="2">
        <f t="shared" si="13"/>
        <v>200</v>
      </c>
      <c r="K77" s="2"/>
      <c r="L77" s="2"/>
      <c r="N77" s="46" t="str">
        <f t="shared" si="17"/>
        <v/>
      </c>
      <c r="O77" s="47" t="str">
        <f t="shared" si="14"/>
        <v/>
      </c>
      <c r="P77" s="47" t="str">
        <f t="shared" si="15"/>
        <v/>
      </c>
      <c r="Q77" s="47" t="str">
        <f t="shared" si="18"/>
        <v/>
      </c>
    </row>
    <row r="78" spans="6:17">
      <c r="F78" s="1">
        <f t="shared" si="19"/>
        <v>70</v>
      </c>
      <c r="G78" s="2">
        <f t="shared" si="20"/>
        <v>-9316.2151909239055</v>
      </c>
      <c r="H78" s="2">
        <f t="shared" si="12"/>
        <v>-255.34193135790605</v>
      </c>
      <c r="I78" s="2">
        <f t="shared" si="16"/>
        <v>455.34193135790605</v>
      </c>
      <c r="J78" s="2">
        <f t="shared" si="13"/>
        <v>200</v>
      </c>
      <c r="K78" s="2"/>
      <c r="L78" s="2"/>
      <c r="N78" s="46" t="str">
        <f t="shared" si="17"/>
        <v/>
      </c>
      <c r="O78" s="47" t="str">
        <f t="shared" si="14"/>
        <v/>
      </c>
      <c r="P78" s="47" t="str">
        <f t="shared" si="15"/>
        <v/>
      </c>
      <c r="Q78" s="47" t="str">
        <f t="shared" si="18"/>
        <v/>
      </c>
    </row>
    <row r="79" spans="6:17">
      <c r="F79" s="1">
        <f t="shared" si="19"/>
        <v>71</v>
      </c>
      <c r="G79" s="2">
        <f t="shared" si="20"/>
        <v>-9771.5571222818107</v>
      </c>
      <c r="H79" s="2">
        <f t="shared" si="12"/>
        <v>-267.82209479320727</v>
      </c>
      <c r="I79" s="2">
        <f t="shared" si="16"/>
        <v>467.82209479320727</v>
      </c>
      <c r="J79" s="2">
        <f t="shared" si="13"/>
        <v>200</v>
      </c>
      <c r="K79" s="2"/>
      <c r="L79" s="2"/>
      <c r="N79" s="46" t="str">
        <f t="shared" si="17"/>
        <v/>
      </c>
      <c r="O79" s="47" t="str">
        <f t="shared" si="14"/>
        <v/>
      </c>
      <c r="P79" s="47" t="str">
        <f t="shared" si="15"/>
        <v/>
      </c>
      <c r="Q79" s="47" t="str">
        <f t="shared" si="18"/>
        <v/>
      </c>
    </row>
    <row r="80" spans="6:17">
      <c r="F80" s="6">
        <f t="shared" si="19"/>
        <v>72</v>
      </c>
      <c r="G80" s="7">
        <f t="shared" si="20"/>
        <v>-10239.379217075018</v>
      </c>
      <c r="H80" s="7">
        <f t="shared" si="12"/>
        <v>-280.6443187079978</v>
      </c>
      <c r="I80" s="7">
        <f t="shared" si="16"/>
        <v>480.6443187079978</v>
      </c>
      <c r="J80" s="7">
        <f t="shared" si="13"/>
        <v>200</v>
      </c>
      <c r="K80" s="2"/>
      <c r="L80" s="2"/>
      <c r="N80" s="49" t="str">
        <f t="shared" si="17"/>
        <v/>
      </c>
      <c r="O80" s="50" t="str">
        <f t="shared" si="14"/>
        <v/>
      </c>
      <c r="P80" s="50" t="str">
        <f t="shared" si="15"/>
        <v/>
      </c>
      <c r="Q80" s="50" t="str">
        <f t="shared" si="18"/>
        <v/>
      </c>
    </row>
    <row r="81" spans="6:17">
      <c r="F81" s="1">
        <f t="shared" si="19"/>
        <v>73</v>
      </c>
      <c r="G81" s="2">
        <f t="shared" si="20"/>
        <v>-10720.023535783017</v>
      </c>
      <c r="H81" s="2">
        <f t="shared" si="12"/>
        <v>-293.81797840991953</v>
      </c>
      <c r="I81" s="2">
        <f t="shared" si="16"/>
        <v>493.81797840991953</v>
      </c>
      <c r="J81" s="2">
        <f t="shared" si="13"/>
        <v>200</v>
      </c>
      <c r="K81" s="2"/>
      <c r="L81" s="2"/>
      <c r="N81" s="46" t="str">
        <f t="shared" si="17"/>
        <v/>
      </c>
      <c r="O81" s="47" t="str">
        <f t="shared" si="14"/>
        <v/>
      </c>
      <c r="P81" s="47" t="str">
        <f t="shared" si="15"/>
        <v/>
      </c>
      <c r="Q81" s="47" t="str">
        <f t="shared" si="18"/>
        <v/>
      </c>
    </row>
    <row r="82" spans="6:17">
      <c r="F82" s="1">
        <f t="shared" si="19"/>
        <v>74</v>
      </c>
      <c r="G82" s="2">
        <f t="shared" si="20"/>
        <v>-11213.841514192936</v>
      </c>
      <c r="H82" s="2">
        <f t="shared" si="12"/>
        <v>-307.35270616817138</v>
      </c>
      <c r="I82" s="2">
        <f t="shared" si="16"/>
        <v>507.35270616817138</v>
      </c>
      <c r="J82" s="2">
        <f t="shared" si="13"/>
        <v>200</v>
      </c>
      <c r="K82" s="2"/>
      <c r="L82" s="2"/>
      <c r="N82" s="46" t="str">
        <f t="shared" si="17"/>
        <v/>
      </c>
      <c r="O82" s="47" t="str">
        <f t="shared" si="14"/>
        <v/>
      </c>
      <c r="P82" s="47" t="str">
        <f t="shared" si="15"/>
        <v/>
      </c>
      <c r="Q82" s="47" t="str">
        <f t="shared" si="18"/>
        <v/>
      </c>
    </row>
    <row r="83" spans="6:17">
      <c r="F83" s="1">
        <f t="shared" si="19"/>
        <v>75</v>
      </c>
      <c r="G83" s="2">
        <f t="shared" si="20"/>
        <v>-11721.194220361107</v>
      </c>
      <c r="H83" s="2">
        <f t="shared" si="12"/>
        <v>-321.25839825639736</v>
      </c>
      <c r="I83" s="2">
        <f t="shared" si="16"/>
        <v>521.25839825639741</v>
      </c>
      <c r="J83" s="2">
        <f t="shared" si="13"/>
        <v>200</v>
      </c>
      <c r="K83" s="2"/>
      <c r="L83" s="2"/>
      <c r="N83" s="46" t="str">
        <f t="shared" si="17"/>
        <v/>
      </c>
      <c r="O83" s="47" t="str">
        <f t="shared" si="14"/>
        <v/>
      </c>
      <c r="P83" s="47" t="str">
        <f t="shared" si="15"/>
        <v/>
      </c>
      <c r="Q83" s="47" t="str">
        <f t="shared" si="18"/>
        <v/>
      </c>
    </row>
    <row r="84" spans="6:17">
      <c r="F84" s="1">
        <f t="shared" si="19"/>
        <v>76</v>
      </c>
      <c r="G84" s="2">
        <f t="shared" si="20"/>
        <v>-12242.452618617504</v>
      </c>
      <c r="H84" s="2">
        <f t="shared" si="12"/>
        <v>-335.54522218860808</v>
      </c>
      <c r="I84" s="2">
        <f t="shared" si="16"/>
        <v>535.54522218860802</v>
      </c>
      <c r="J84" s="2">
        <f t="shared" si="13"/>
        <v>200</v>
      </c>
      <c r="K84" s="2"/>
      <c r="L84" s="2"/>
      <c r="N84" s="46" t="str">
        <f t="shared" si="17"/>
        <v/>
      </c>
      <c r="O84" s="47" t="str">
        <f t="shared" si="14"/>
        <v/>
      </c>
      <c r="P84" s="47" t="str">
        <f t="shared" si="15"/>
        <v/>
      </c>
      <c r="Q84" s="47" t="str">
        <f t="shared" si="18"/>
        <v/>
      </c>
    </row>
    <row r="85" spans="6:17">
      <c r="F85" s="1">
        <f t="shared" si="19"/>
        <v>77</v>
      </c>
      <c r="G85" s="2">
        <f t="shared" si="20"/>
        <v>-12777.997840806112</v>
      </c>
      <c r="H85" s="2">
        <f t="shared" si="12"/>
        <v>-350.22362415342752</v>
      </c>
      <c r="I85" s="2">
        <f t="shared" si="16"/>
        <v>550.22362415342752</v>
      </c>
      <c r="J85" s="2">
        <f t="shared" si="13"/>
        <v>200</v>
      </c>
      <c r="K85" s="2"/>
      <c r="L85" s="2"/>
      <c r="N85" s="46" t="str">
        <f t="shared" si="17"/>
        <v/>
      </c>
      <c r="O85" s="47" t="str">
        <f t="shared" si="14"/>
        <v/>
      </c>
      <c r="P85" s="47" t="str">
        <f t="shared" si="15"/>
        <v/>
      </c>
      <c r="Q85" s="47" t="str">
        <f t="shared" si="18"/>
        <v/>
      </c>
    </row>
    <row r="86" spans="6:17">
      <c r="F86" s="1">
        <f t="shared" si="19"/>
        <v>78</v>
      </c>
      <c r="G86" s="2">
        <f t="shared" si="20"/>
        <v>-13328.221464959541</v>
      </c>
      <c r="H86" s="2">
        <f t="shared" si="12"/>
        <v>-365.30433665209944</v>
      </c>
      <c r="I86" s="2">
        <f t="shared" si="16"/>
        <v>565.30433665209944</v>
      </c>
      <c r="J86" s="2">
        <f t="shared" si="13"/>
        <v>200</v>
      </c>
      <c r="K86" s="2"/>
      <c r="L86" s="2"/>
      <c r="N86" s="46" t="str">
        <f t="shared" si="17"/>
        <v/>
      </c>
      <c r="O86" s="47" t="str">
        <f t="shared" si="14"/>
        <v/>
      </c>
      <c r="P86" s="47" t="str">
        <f t="shared" si="15"/>
        <v/>
      </c>
      <c r="Q86" s="47" t="str">
        <f t="shared" si="18"/>
        <v/>
      </c>
    </row>
    <row r="87" spans="6:17">
      <c r="F87" s="1">
        <f t="shared" si="19"/>
        <v>79</v>
      </c>
      <c r="G87" s="2">
        <f t="shared" si="20"/>
        <v>-13893.52580161164</v>
      </c>
      <c r="H87" s="2">
        <f t="shared" si="12"/>
        <v>-380.79838634583905</v>
      </c>
      <c r="I87" s="2">
        <f t="shared" si="16"/>
        <v>580.79838634583905</v>
      </c>
      <c r="J87" s="2">
        <f t="shared" si="13"/>
        <v>200</v>
      </c>
      <c r="K87" s="2"/>
      <c r="L87" s="2"/>
      <c r="N87" s="46" t="str">
        <f t="shared" si="17"/>
        <v/>
      </c>
      <c r="O87" s="47" t="str">
        <f t="shared" si="14"/>
        <v/>
      </c>
      <c r="P87" s="47" t="str">
        <f t="shared" si="15"/>
        <v/>
      </c>
      <c r="Q87" s="47" t="str">
        <f t="shared" si="18"/>
        <v/>
      </c>
    </row>
    <row r="88" spans="6:17">
      <c r="F88" s="1">
        <f t="shared" si="19"/>
        <v>80</v>
      </c>
      <c r="G88" s="2">
        <f t="shared" si="20"/>
        <v>-14474.32418795748</v>
      </c>
      <c r="H88" s="2">
        <f t="shared" si="12"/>
        <v>-396.71710211826792</v>
      </c>
      <c r="I88" s="2">
        <f t="shared" si="16"/>
        <v>596.71710211826792</v>
      </c>
      <c r="J88" s="2">
        <f t="shared" si="13"/>
        <v>200</v>
      </c>
      <c r="K88" s="2"/>
      <c r="L88" s="2"/>
      <c r="N88" s="46" t="str">
        <f t="shared" si="17"/>
        <v/>
      </c>
      <c r="O88" s="47" t="str">
        <f t="shared" si="14"/>
        <v/>
      </c>
      <c r="P88" s="47" t="str">
        <f t="shared" si="15"/>
        <v/>
      </c>
      <c r="Q88" s="47" t="str">
        <f t="shared" si="18"/>
        <v/>
      </c>
    </row>
    <row r="89" spans="6:17">
      <c r="F89" s="1">
        <f t="shared" si="19"/>
        <v>81</v>
      </c>
      <c r="G89" s="2">
        <f t="shared" si="20"/>
        <v>-15071.041290075747</v>
      </c>
      <c r="H89" s="2">
        <f t="shared" si="12"/>
        <v>-413.0721233588261</v>
      </c>
      <c r="I89" s="2">
        <f t="shared" si="16"/>
        <v>613.07212335882605</v>
      </c>
      <c r="J89" s="2">
        <f t="shared" si="13"/>
        <v>200</v>
      </c>
      <c r="K89" s="2"/>
      <c r="L89" s="2"/>
      <c r="N89" s="46" t="str">
        <f t="shared" si="17"/>
        <v/>
      </c>
      <c r="O89" s="47" t="str">
        <f t="shared" si="14"/>
        <v/>
      </c>
      <c r="P89" s="47" t="str">
        <f t="shared" si="15"/>
        <v/>
      </c>
      <c r="Q89" s="47" t="str">
        <f t="shared" si="18"/>
        <v/>
      </c>
    </row>
    <row r="90" spans="6:17">
      <c r="F90" s="1">
        <f t="shared" si="19"/>
        <v>82</v>
      </c>
      <c r="G90" s="2">
        <f t="shared" si="20"/>
        <v>-15684.113413434574</v>
      </c>
      <c r="H90" s="2">
        <f t="shared" si="12"/>
        <v>-429.8754084732193</v>
      </c>
      <c r="I90" s="2">
        <f t="shared" si="16"/>
        <v>629.8754084732193</v>
      </c>
      <c r="J90" s="2">
        <f t="shared" si="13"/>
        <v>200</v>
      </c>
      <c r="K90" s="2"/>
      <c r="L90" s="2"/>
      <c r="N90" s="46" t="str">
        <f t="shared" si="17"/>
        <v/>
      </c>
      <c r="O90" s="47" t="str">
        <f t="shared" si="14"/>
        <v/>
      </c>
      <c r="P90" s="47" t="str">
        <f t="shared" si="15"/>
        <v/>
      </c>
      <c r="Q90" s="47" t="str">
        <f t="shared" si="18"/>
        <v/>
      </c>
    </row>
    <row r="91" spans="6:17">
      <c r="F91" s="1">
        <f t="shared" si="19"/>
        <v>83</v>
      </c>
      <c r="G91" s="2">
        <f t="shared" si="20"/>
        <v>-16313.988821907793</v>
      </c>
      <c r="H91" s="2">
        <f t="shared" si="12"/>
        <v>-447.13924362712277</v>
      </c>
      <c r="I91" s="2">
        <f t="shared" si="16"/>
        <v>647.13924362712282</v>
      </c>
      <c r="J91" s="2">
        <f t="shared" si="13"/>
        <v>200</v>
      </c>
      <c r="K91" s="2"/>
      <c r="L91" s="2"/>
      <c r="N91" s="46" t="str">
        <f t="shared" si="17"/>
        <v/>
      </c>
      <c r="O91" s="47" t="str">
        <f t="shared" si="14"/>
        <v/>
      </c>
      <c r="P91" s="47" t="str">
        <f t="shared" si="15"/>
        <v/>
      </c>
      <c r="Q91" s="47" t="str">
        <f t="shared" si="18"/>
        <v/>
      </c>
    </row>
    <row r="92" spans="6:17">
      <c r="F92" s="6">
        <f t="shared" si="19"/>
        <v>84</v>
      </c>
      <c r="G92" s="7">
        <f t="shared" si="20"/>
        <v>-16961.128065534915</v>
      </c>
      <c r="H92" s="7">
        <f t="shared" si="12"/>
        <v>-464.87625172953614</v>
      </c>
      <c r="I92" s="7">
        <f t="shared" si="16"/>
        <v>664.87625172953608</v>
      </c>
      <c r="J92" s="7">
        <f t="shared" si="13"/>
        <v>200</v>
      </c>
      <c r="K92" s="2"/>
      <c r="L92" s="2"/>
      <c r="N92" s="49" t="str">
        <f t="shared" si="17"/>
        <v/>
      </c>
      <c r="O92" s="50" t="str">
        <f t="shared" si="14"/>
        <v/>
      </c>
      <c r="P92" s="50" t="str">
        <f t="shared" si="15"/>
        <v/>
      </c>
      <c r="Q92" s="50" t="str">
        <f t="shared" si="18"/>
        <v/>
      </c>
    </row>
    <row r="93" spans="6:17">
      <c r="F93" s="1">
        <f t="shared" si="19"/>
        <v>85</v>
      </c>
      <c r="G93" s="2">
        <f t="shared" si="20"/>
        <v>-17626.004317264451</v>
      </c>
      <c r="H93" s="2">
        <f t="shared" si="12"/>
        <v>-483.09940166235651</v>
      </c>
      <c r="I93" s="2">
        <f t="shared" si="16"/>
        <v>683.09940166235651</v>
      </c>
      <c r="J93" s="2">
        <f t="shared" si="13"/>
        <v>200</v>
      </c>
      <c r="K93" s="2"/>
      <c r="L93" s="2"/>
      <c r="N93" s="46" t="str">
        <f t="shared" si="17"/>
        <v/>
      </c>
      <c r="O93" s="47" t="str">
        <f t="shared" si="14"/>
        <v/>
      </c>
      <c r="P93" s="47" t="str">
        <f t="shared" si="15"/>
        <v/>
      </c>
      <c r="Q93" s="47" t="str">
        <f t="shared" si="18"/>
        <v/>
      </c>
    </row>
    <row r="94" spans="6:17">
      <c r="F94" s="1">
        <f t="shared" si="19"/>
        <v>86</v>
      </c>
      <c r="G94" s="2">
        <f t="shared" si="20"/>
        <v>-18309.103718926806</v>
      </c>
      <c r="H94" s="2">
        <f t="shared" si="12"/>
        <v>-501.8220177629189</v>
      </c>
      <c r="I94" s="2">
        <f t="shared" si="16"/>
        <v>701.8220177629189</v>
      </c>
      <c r="J94" s="2">
        <f t="shared" si="13"/>
        <v>200</v>
      </c>
      <c r="K94" s="2"/>
      <c r="L94" s="2"/>
      <c r="N94" s="46" t="str">
        <f t="shared" si="17"/>
        <v/>
      </c>
      <c r="O94" s="47" t="str">
        <f t="shared" si="14"/>
        <v/>
      </c>
      <c r="P94" s="47" t="str">
        <f t="shared" si="15"/>
        <v/>
      </c>
      <c r="Q94" s="47" t="str">
        <f t="shared" si="18"/>
        <v/>
      </c>
    </row>
    <row r="95" spans="6:17">
      <c r="F95" s="1">
        <f t="shared" si="19"/>
        <v>87</v>
      </c>
      <c r="G95" s="2">
        <f t="shared" si="20"/>
        <v>-19010.925736689725</v>
      </c>
      <c r="H95" s="2">
        <f t="shared" si="12"/>
        <v>-521.05778956643758</v>
      </c>
      <c r="I95" s="2">
        <f t="shared" si="16"/>
        <v>721.05778956643758</v>
      </c>
      <c r="J95" s="2">
        <f t="shared" si="13"/>
        <v>200</v>
      </c>
      <c r="K95" s="2"/>
      <c r="L95" s="2"/>
      <c r="N95" s="46" t="str">
        <f t="shared" si="17"/>
        <v/>
      </c>
      <c r="O95" s="47" t="str">
        <f t="shared" si="14"/>
        <v/>
      </c>
      <c r="P95" s="47" t="str">
        <f t="shared" si="15"/>
        <v/>
      </c>
      <c r="Q95" s="47" t="str">
        <f t="shared" si="18"/>
        <v/>
      </c>
    </row>
    <row r="96" spans="6:17">
      <c r="F96" s="1">
        <f t="shared" si="19"/>
        <v>88</v>
      </c>
      <c r="G96" s="2">
        <f t="shared" si="20"/>
        <v>-19731.983526256165</v>
      </c>
      <c r="H96" s="2">
        <f t="shared" si="12"/>
        <v>-540.82078181547104</v>
      </c>
      <c r="I96" s="2">
        <f t="shared" si="16"/>
        <v>740.82078181547104</v>
      </c>
      <c r="J96" s="2">
        <f t="shared" si="13"/>
        <v>200</v>
      </c>
      <c r="K96" s="2"/>
      <c r="L96" s="2"/>
      <c r="N96" s="46" t="str">
        <f t="shared" si="17"/>
        <v/>
      </c>
      <c r="O96" s="47" t="str">
        <f t="shared" si="14"/>
        <v/>
      </c>
      <c r="P96" s="47" t="str">
        <f t="shared" si="15"/>
        <v/>
      </c>
      <c r="Q96" s="47" t="str">
        <f t="shared" si="18"/>
        <v/>
      </c>
    </row>
    <row r="97" spans="6:17">
      <c r="F97" s="1">
        <f t="shared" si="19"/>
        <v>89</v>
      </c>
      <c r="G97" s="2">
        <f t="shared" si="20"/>
        <v>-20472.804308071634</v>
      </c>
      <c r="H97" s="2">
        <f t="shared" si="12"/>
        <v>-561.12544474372999</v>
      </c>
      <c r="I97" s="2">
        <f t="shared" si="16"/>
        <v>761.12544474372999</v>
      </c>
      <c r="J97" s="2">
        <f t="shared" si="13"/>
        <v>200</v>
      </c>
      <c r="K97" s="2"/>
      <c r="L97" s="2"/>
      <c r="N97" s="46" t="str">
        <f t="shared" si="17"/>
        <v/>
      </c>
      <c r="O97" s="47" t="str">
        <f t="shared" si="14"/>
        <v/>
      </c>
      <c r="P97" s="47" t="str">
        <f t="shared" si="15"/>
        <v/>
      </c>
      <c r="Q97" s="47" t="str">
        <f t="shared" si="18"/>
        <v/>
      </c>
    </row>
    <row r="98" spans="6:17">
      <c r="F98" s="1">
        <f t="shared" si="19"/>
        <v>90</v>
      </c>
      <c r="G98" s="2">
        <f t="shared" si="20"/>
        <v>-21233.929752815366</v>
      </c>
      <c r="H98" s="2">
        <f t="shared" si="12"/>
        <v>-581.98662464174777</v>
      </c>
      <c r="I98" s="2">
        <f t="shared" si="16"/>
        <v>781.98662464174777</v>
      </c>
      <c r="J98" s="2">
        <f t="shared" si="13"/>
        <v>200</v>
      </c>
      <c r="K98" s="2"/>
      <c r="L98" s="2"/>
      <c r="N98" s="46" t="str">
        <f t="shared" si="17"/>
        <v/>
      </c>
      <c r="O98" s="47" t="str">
        <f t="shared" si="14"/>
        <v/>
      </c>
      <c r="P98" s="47" t="str">
        <f t="shared" si="15"/>
        <v/>
      </c>
      <c r="Q98" s="47" t="str">
        <f t="shared" si="18"/>
        <v/>
      </c>
    </row>
    <row r="99" spans="6:17">
      <c r="F99" s="1">
        <f t="shared" si="19"/>
        <v>91</v>
      </c>
      <c r="G99" s="2">
        <f t="shared" si="20"/>
        <v>-22015.916377457113</v>
      </c>
      <c r="H99" s="2">
        <f t="shared" si="12"/>
        <v>-603.41957471213709</v>
      </c>
      <c r="I99" s="2">
        <f t="shared" si="16"/>
        <v>803.41957471213709</v>
      </c>
      <c r="J99" s="2">
        <f t="shared" si="13"/>
        <v>200</v>
      </c>
      <c r="K99" s="2"/>
      <c r="L99" s="2"/>
      <c r="N99" s="46" t="str">
        <f t="shared" si="17"/>
        <v/>
      </c>
      <c r="O99" s="47" t="str">
        <f t="shared" si="14"/>
        <v/>
      </c>
      <c r="P99" s="47" t="str">
        <f t="shared" si="15"/>
        <v/>
      </c>
      <c r="Q99" s="47" t="str">
        <f t="shared" si="18"/>
        <v/>
      </c>
    </row>
    <row r="100" spans="6:17">
      <c r="F100" s="1">
        <f t="shared" si="19"/>
        <v>92</v>
      </c>
      <c r="G100" s="2">
        <f t="shared" si="20"/>
        <v>-22819.335952169251</v>
      </c>
      <c r="H100" s="2">
        <f t="shared" si="12"/>
        <v>-625.43996622237216</v>
      </c>
      <c r="I100" s="2">
        <f t="shared" si="16"/>
        <v>825.43996622237216</v>
      </c>
      <c r="J100" s="2">
        <f t="shared" si="13"/>
        <v>200</v>
      </c>
      <c r="K100" s="2"/>
      <c r="L100" s="2"/>
      <c r="N100" s="46" t="str">
        <f t="shared" si="17"/>
        <v/>
      </c>
      <c r="O100" s="47" t="str">
        <f t="shared" si="14"/>
        <v/>
      </c>
      <c r="P100" s="47" t="str">
        <f t="shared" si="15"/>
        <v/>
      </c>
      <c r="Q100" s="47" t="str">
        <f t="shared" si="18"/>
        <v/>
      </c>
    </row>
    <row r="101" spans="6:17">
      <c r="F101" s="1">
        <f t="shared" si="19"/>
        <v>93</v>
      </c>
      <c r="G101" s="2">
        <f t="shared" si="20"/>
        <v>-23644.775918391624</v>
      </c>
      <c r="H101" s="2">
        <f t="shared" si="12"/>
        <v>-648.06389996325038</v>
      </c>
      <c r="I101" s="2">
        <f t="shared" si="16"/>
        <v>848.06389996325038</v>
      </c>
      <c r="J101" s="2">
        <f t="shared" si="13"/>
        <v>200</v>
      </c>
      <c r="K101" s="2"/>
      <c r="L101" s="2"/>
      <c r="N101" s="46" t="str">
        <f t="shared" si="17"/>
        <v/>
      </c>
      <c r="O101" s="47" t="str">
        <f t="shared" si="14"/>
        <v/>
      </c>
      <c r="P101" s="47" t="str">
        <f t="shared" si="15"/>
        <v/>
      </c>
      <c r="Q101" s="47" t="str">
        <f t="shared" si="18"/>
        <v/>
      </c>
    </row>
    <row r="102" spans="6:17">
      <c r="F102" s="1">
        <f t="shared" si="19"/>
        <v>94</v>
      </c>
      <c r="G102" s="2">
        <f t="shared" si="20"/>
        <v>-24492.839818354874</v>
      </c>
      <c r="H102" s="2">
        <f t="shared" si="12"/>
        <v>-671.30791802140982</v>
      </c>
      <c r="I102" s="2">
        <f t="shared" si="16"/>
        <v>871.30791802140982</v>
      </c>
      <c r="J102" s="2">
        <f t="shared" si="13"/>
        <v>200</v>
      </c>
      <c r="K102" s="2"/>
      <c r="L102" s="2"/>
      <c r="N102" s="46" t="str">
        <f t="shared" si="17"/>
        <v/>
      </c>
      <c r="O102" s="47" t="str">
        <f t="shared" si="14"/>
        <v/>
      </c>
      <c r="P102" s="47" t="str">
        <f t="shared" si="15"/>
        <v/>
      </c>
      <c r="Q102" s="47" t="str">
        <f t="shared" si="18"/>
        <v/>
      </c>
    </row>
    <row r="103" spans="6:17">
      <c r="F103" s="1">
        <f t="shared" si="19"/>
        <v>95</v>
      </c>
      <c r="G103" s="2">
        <f t="shared" si="20"/>
        <v>-25364.147736376282</v>
      </c>
      <c r="H103" s="2">
        <f t="shared" si="12"/>
        <v>-695.1890158745133</v>
      </c>
      <c r="I103" s="2">
        <f t="shared" si="16"/>
        <v>895.1890158745133</v>
      </c>
      <c r="J103" s="2">
        <f t="shared" si="13"/>
        <v>200</v>
      </c>
      <c r="K103" s="2"/>
      <c r="L103" s="2"/>
      <c r="N103" s="46" t="str">
        <f t="shared" si="17"/>
        <v/>
      </c>
      <c r="O103" s="47" t="str">
        <f t="shared" si="14"/>
        <v/>
      </c>
      <c r="P103" s="47" t="str">
        <f t="shared" si="15"/>
        <v/>
      </c>
      <c r="Q103" s="47" t="str">
        <f t="shared" si="18"/>
        <v/>
      </c>
    </row>
    <row r="104" spans="6:17">
      <c r="F104" s="6">
        <f t="shared" si="19"/>
        <v>96</v>
      </c>
      <c r="G104" s="7">
        <f t="shared" si="20"/>
        <v>-26259.336752250794</v>
      </c>
      <c r="H104" s="7">
        <f t="shared" si="12"/>
        <v>-719.72465481794052</v>
      </c>
      <c r="I104" s="7">
        <f t="shared" si="16"/>
        <v>919.72465481794052</v>
      </c>
      <c r="J104" s="7">
        <f t="shared" si="13"/>
        <v>200</v>
      </c>
      <c r="K104" s="2"/>
      <c r="L104" s="2"/>
      <c r="N104" s="49" t="str">
        <f t="shared" si="17"/>
        <v/>
      </c>
      <c r="O104" s="50" t="str">
        <f t="shared" si="14"/>
        <v/>
      </c>
      <c r="P104" s="50" t="str">
        <f t="shared" si="15"/>
        <v/>
      </c>
      <c r="Q104" s="50" t="str">
        <f t="shared" si="18"/>
        <v/>
      </c>
    </row>
    <row r="105" spans="6:17">
      <c r="F105" s="1">
        <f t="shared" si="19"/>
        <v>97</v>
      </c>
      <c r="G105" s="2">
        <f t="shared" si="20"/>
        <v>-27179.061407068733</v>
      </c>
      <c r="H105" s="2">
        <f t="shared" ref="H105:H136" si="21">G105*($C$10/360*30)</f>
        <v>-744.93277473207559</v>
      </c>
      <c r="I105" s="2">
        <f t="shared" si="16"/>
        <v>944.93277473207559</v>
      </c>
      <c r="J105" s="2">
        <f t="shared" ref="J105:J136" si="22">IF(G105*$C$12&lt;=200,200,G105*$C$12)</f>
        <v>200</v>
      </c>
      <c r="K105" s="2"/>
      <c r="L105" s="2"/>
      <c r="N105" s="46" t="str">
        <f t="shared" si="17"/>
        <v/>
      </c>
      <c r="O105" s="47" t="str">
        <f t="shared" ref="O105:O136" si="23">IF(G105&gt;=0,G105*($C$10/360*30),"")</f>
        <v/>
      </c>
      <c r="P105" s="47" t="str">
        <f t="shared" si="15"/>
        <v/>
      </c>
      <c r="Q105" s="47" t="str">
        <f t="shared" si="18"/>
        <v/>
      </c>
    </row>
    <row r="106" spans="6:17">
      <c r="F106" s="1">
        <f t="shared" si="19"/>
        <v>98</v>
      </c>
      <c r="G106" s="2">
        <f t="shared" si="20"/>
        <v>-28123.994181800808</v>
      </c>
      <c r="H106" s="2">
        <f t="shared" si="21"/>
        <v>-770.83180719952384</v>
      </c>
      <c r="I106" s="2">
        <f t="shared" si="16"/>
        <v>970.83180719952384</v>
      </c>
      <c r="J106" s="2">
        <f t="shared" si="22"/>
        <v>200</v>
      </c>
      <c r="K106" s="2"/>
      <c r="L106" s="2"/>
      <c r="N106" s="46" t="str">
        <f t="shared" si="17"/>
        <v/>
      </c>
      <c r="O106" s="47" t="str">
        <f t="shared" si="23"/>
        <v/>
      </c>
      <c r="P106" s="47" t="str">
        <f t="shared" si="15"/>
        <v/>
      </c>
      <c r="Q106" s="47" t="str">
        <f t="shared" si="18"/>
        <v/>
      </c>
    </row>
    <row r="107" spans="6:17">
      <c r="F107" s="1">
        <f t="shared" si="19"/>
        <v>99</v>
      </c>
      <c r="G107" s="2">
        <f t="shared" si="20"/>
        <v>-29094.825989000332</v>
      </c>
      <c r="H107" s="2">
        <f t="shared" si="21"/>
        <v>-797.44068898185071</v>
      </c>
      <c r="I107" s="2">
        <f t="shared" si="16"/>
        <v>997.44068898185071</v>
      </c>
      <c r="J107" s="2">
        <f t="shared" si="22"/>
        <v>200</v>
      </c>
      <c r="K107" s="2"/>
      <c r="L107" s="2"/>
      <c r="N107" s="46" t="str">
        <f t="shared" si="17"/>
        <v/>
      </c>
      <c r="O107" s="47" t="str">
        <f t="shared" si="23"/>
        <v/>
      </c>
      <c r="P107" s="47" t="str">
        <f t="shared" si="15"/>
        <v/>
      </c>
      <c r="Q107" s="47" t="str">
        <f t="shared" si="18"/>
        <v/>
      </c>
    </row>
    <row r="108" spans="6:17">
      <c r="F108" s="1">
        <f t="shared" si="19"/>
        <v>100</v>
      </c>
      <c r="G108" s="2">
        <f t="shared" si="20"/>
        <v>-30092.266677982181</v>
      </c>
      <c r="H108" s="2">
        <f t="shared" si="21"/>
        <v>-824.778875865695</v>
      </c>
      <c r="I108" s="2">
        <f t="shared" si="16"/>
        <v>1024.778875865695</v>
      </c>
      <c r="J108" s="2">
        <f t="shared" si="22"/>
        <v>200</v>
      </c>
      <c r="K108" s="2"/>
      <c r="L108" s="2"/>
      <c r="N108" s="46" t="str">
        <f t="shared" si="17"/>
        <v/>
      </c>
      <c r="O108" s="47" t="str">
        <f t="shared" si="23"/>
        <v/>
      </c>
      <c r="P108" s="47" t="str">
        <f t="shared" si="15"/>
        <v/>
      </c>
      <c r="Q108" s="47" t="str">
        <f t="shared" si="18"/>
        <v/>
      </c>
    </row>
    <row r="109" spans="6:17">
      <c r="F109" s="1">
        <f t="shared" si="19"/>
        <v>101</v>
      </c>
      <c r="G109" s="2">
        <f t="shared" si="20"/>
        <v>-31117.045553847875</v>
      </c>
      <c r="H109" s="2">
        <f t="shared" si="21"/>
        <v>-852.86635688838044</v>
      </c>
      <c r="I109" s="2">
        <f t="shared" si="16"/>
        <v>1052.8663568883803</v>
      </c>
      <c r="J109" s="2">
        <f t="shared" si="22"/>
        <v>200</v>
      </c>
      <c r="K109" s="2"/>
      <c r="L109" s="2"/>
      <c r="N109" s="46" t="str">
        <f t="shared" si="17"/>
        <v/>
      </c>
      <c r="O109" s="47" t="str">
        <f t="shared" si="23"/>
        <v/>
      </c>
      <c r="P109" s="47" t="str">
        <f t="shared" si="15"/>
        <v/>
      </c>
      <c r="Q109" s="47" t="str">
        <f t="shared" si="18"/>
        <v/>
      </c>
    </row>
    <row r="110" spans="6:17">
      <c r="F110" s="1">
        <f t="shared" si="19"/>
        <v>102</v>
      </c>
      <c r="G110" s="2">
        <f t="shared" si="20"/>
        <v>-32169.911910736257</v>
      </c>
      <c r="H110" s="2">
        <f t="shared" si="21"/>
        <v>-881.72366895342952</v>
      </c>
      <c r="I110" s="2">
        <f t="shared" si="16"/>
        <v>1081.7236689534295</v>
      </c>
      <c r="J110" s="2">
        <f t="shared" si="22"/>
        <v>200</v>
      </c>
      <c r="K110" s="2"/>
      <c r="L110" s="2"/>
      <c r="N110" s="46" t="str">
        <f t="shared" si="17"/>
        <v/>
      </c>
      <c r="O110" s="47" t="str">
        <f t="shared" si="23"/>
        <v/>
      </c>
      <c r="P110" s="47" t="str">
        <f t="shared" si="15"/>
        <v/>
      </c>
      <c r="Q110" s="47" t="str">
        <f t="shared" si="18"/>
        <v/>
      </c>
    </row>
    <row r="111" spans="6:17">
      <c r="F111" s="1">
        <f t="shared" si="19"/>
        <v>103</v>
      </c>
      <c r="G111" s="2">
        <f t="shared" si="20"/>
        <v>-33251.63557968969</v>
      </c>
      <c r="H111" s="2">
        <f t="shared" si="21"/>
        <v>-911.37191184666153</v>
      </c>
      <c r="I111" s="2">
        <f t="shared" si="16"/>
        <v>1111.3719118466615</v>
      </c>
      <c r="J111" s="2">
        <f t="shared" si="22"/>
        <v>200</v>
      </c>
      <c r="K111" s="2"/>
      <c r="L111" s="2"/>
      <c r="N111" s="46" t="str">
        <f t="shared" si="17"/>
        <v/>
      </c>
      <c r="O111" s="47" t="str">
        <f t="shared" si="23"/>
        <v/>
      </c>
      <c r="P111" s="47" t="str">
        <f t="shared" si="15"/>
        <v/>
      </c>
      <c r="Q111" s="47" t="str">
        <f t="shared" si="18"/>
        <v/>
      </c>
    </row>
    <row r="112" spans="6:17">
      <c r="F112" s="1">
        <f t="shared" si="19"/>
        <v>104</v>
      </c>
      <c r="G112" s="2">
        <f t="shared" si="20"/>
        <v>-34363.007491536351</v>
      </c>
      <c r="H112" s="2">
        <f t="shared" si="21"/>
        <v>-941.83276366385883</v>
      </c>
      <c r="I112" s="2">
        <f t="shared" si="16"/>
        <v>1141.8327636638587</v>
      </c>
      <c r="J112" s="2">
        <f t="shared" si="22"/>
        <v>200</v>
      </c>
      <c r="K112" s="2"/>
      <c r="L112" s="2"/>
      <c r="N112" s="46" t="str">
        <f t="shared" si="17"/>
        <v/>
      </c>
      <c r="O112" s="47" t="str">
        <f t="shared" si="23"/>
        <v/>
      </c>
      <c r="P112" s="47" t="str">
        <f t="shared" si="15"/>
        <v/>
      </c>
      <c r="Q112" s="47" t="str">
        <f t="shared" si="18"/>
        <v/>
      </c>
    </row>
    <row r="113" spans="6:17">
      <c r="F113" s="1">
        <f t="shared" si="19"/>
        <v>105</v>
      </c>
      <c r="G113" s="2">
        <f t="shared" si="20"/>
        <v>-35504.840255200208</v>
      </c>
      <c r="H113" s="2">
        <f t="shared" si="21"/>
        <v>-973.12849666127897</v>
      </c>
      <c r="I113" s="2">
        <f t="shared" si="16"/>
        <v>1173.1284966612789</v>
      </c>
      <c r="J113" s="2">
        <f t="shared" si="22"/>
        <v>200</v>
      </c>
      <c r="K113" s="2"/>
      <c r="L113" s="2"/>
      <c r="N113" s="46" t="str">
        <f t="shared" si="17"/>
        <v/>
      </c>
      <c r="O113" s="47" t="str">
        <f t="shared" si="23"/>
        <v/>
      </c>
      <c r="P113" s="47" t="str">
        <f t="shared" si="15"/>
        <v/>
      </c>
      <c r="Q113" s="47" t="str">
        <f t="shared" si="18"/>
        <v/>
      </c>
    </row>
    <row r="114" spans="6:17">
      <c r="F114" s="1">
        <f t="shared" si="19"/>
        <v>106</v>
      </c>
      <c r="G114" s="2">
        <f t="shared" si="20"/>
        <v>-36677.968751861488</v>
      </c>
      <c r="H114" s="2">
        <f t="shared" si="21"/>
        <v>-1005.2819935406036</v>
      </c>
      <c r="I114" s="2">
        <f t="shared" si="16"/>
        <v>1205.2819935406037</v>
      </c>
      <c r="J114" s="2">
        <f t="shared" si="22"/>
        <v>200</v>
      </c>
      <c r="K114" s="2"/>
      <c r="L114" s="2"/>
      <c r="N114" s="46" t="str">
        <f t="shared" si="17"/>
        <v/>
      </c>
      <c r="O114" s="47" t="str">
        <f t="shared" si="23"/>
        <v/>
      </c>
      <c r="P114" s="47" t="str">
        <f t="shared" si="15"/>
        <v/>
      </c>
      <c r="Q114" s="47" t="str">
        <f t="shared" si="18"/>
        <v/>
      </c>
    </row>
    <row r="115" spans="6:17">
      <c r="F115" s="1">
        <f t="shared" si="19"/>
        <v>107</v>
      </c>
      <c r="G115" s="2">
        <f t="shared" si="20"/>
        <v>-37883.250745402089</v>
      </c>
      <c r="H115" s="2">
        <f t="shared" si="21"/>
        <v>-1038.3167641802288</v>
      </c>
      <c r="I115" s="2">
        <f t="shared" si="16"/>
        <v>1238.3167641802288</v>
      </c>
      <c r="J115" s="2">
        <f t="shared" si="22"/>
        <v>200</v>
      </c>
      <c r="K115" s="2"/>
      <c r="L115" s="2"/>
      <c r="N115" s="46" t="str">
        <f t="shared" si="17"/>
        <v/>
      </c>
      <c r="O115" s="47" t="str">
        <f t="shared" si="23"/>
        <v/>
      </c>
      <c r="P115" s="47" t="str">
        <f t="shared" si="15"/>
        <v/>
      </c>
      <c r="Q115" s="47" t="str">
        <f t="shared" si="18"/>
        <v/>
      </c>
    </row>
    <row r="116" spans="6:17">
      <c r="F116" s="6">
        <f t="shared" si="19"/>
        <v>108</v>
      </c>
      <c r="G116" s="7">
        <f t="shared" si="20"/>
        <v>-39121.567509582317</v>
      </c>
      <c r="H116" s="7">
        <f t="shared" si="21"/>
        <v>-1072.2569628251354</v>
      </c>
      <c r="I116" s="7">
        <f t="shared" si="16"/>
        <v>1272.2569628251354</v>
      </c>
      <c r="J116" s="7">
        <f t="shared" si="22"/>
        <v>200</v>
      </c>
      <c r="K116" s="2"/>
      <c r="L116" s="2"/>
      <c r="N116" s="49" t="str">
        <f t="shared" si="17"/>
        <v/>
      </c>
      <c r="O116" s="50" t="str">
        <f t="shared" si="23"/>
        <v/>
      </c>
      <c r="P116" s="50" t="str">
        <f t="shared" si="15"/>
        <v/>
      </c>
      <c r="Q116" s="50" t="str">
        <f t="shared" si="18"/>
        <v/>
      </c>
    </row>
    <row r="117" spans="6:17">
      <c r="F117" s="1">
        <f t="shared" si="19"/>
        <v>109</v>
      </c>
      <c r="G117" s="2">
        <f t="shared" si="20"/>
        <v>-40393.824472407454</v>
      </c>
      <c r="H117" s="2">
        <f t="shared" si="21"/>
        <v>-1107.1274057479009</v>
      </c>
      <c r="I117" s="2">
        <f t="shared" si="16"/>
        <v>1307.1274057479009</v>
      </c>
      <c r="J117" s="2">
        <f t="shared" si="22"/>
        <v>200</v>
      </c>
      <c r="K117" s="2"/>
      <c r="L117" s="2"/>
      <c r="N117" s="46" t="str">
        <f t="shared" si="17"/>
        <v/>
      </c>
      <c r="O117" s="47" t="str">
        <f t="shared" si="23"/>
        <v/>
      </c>
      <c r="P117" s="47" t="str">
        <f t="shared" si="15"/>
        <v/>
      </c>
      <c r="Q117" s="47" t="str">
        <f t="shared" si="18"/>
        <v/>
      </c>
    </row>
    <row r="118" spans="6:17">
      <c r="F118" s="1">
        <f t="shared" si="19"/>
        <v>110</v>
      </c>
      <c r="G118" s="2">
        <f t="shared" si="20"/>
        <v>-41700.951878155356</v>
      </c>
      <c r="H118" s="2">
        <f t="shared" si="21"/>
        <v>-1142.9535893937748</v>
      </c>
      <c r="I118" s="2">
        <f t="shared" si="16"/>
        <v>1342.9535893937748</v>
      </c>
      <c r="J118" s="2">
        <f t="shared" si="22"/>
        <v>200</v>
      </c>
      <c r="K118" s="2"/>
      <c r="L118" s="2"/>
      <c r="N118" s="46" t="str">
        <f>IF(G118&lt;=0,"",G117-I117)</f>
        <v/>
      </c>
      <c r="O118" s="47" t="str">
        <f t="shared" si="23"/>
        <v/>
      </c>
      <c r="P118" s="47" t="str">
        <f>IF(G118&gt;=0,J118-(ABS(H118)),"")</f>
        <v/>
      </c>
      <c r="Q118" s="47" t="str">
        <f t="shared" si="18"/>
        <v/>
      </c>
    </row>
    <row r="119" spans="6:17">
      <c r="F119" s="1">
        <f t="shared" si="19"/>
        <v>111</v>
      </c>
      <c r="G119" s="2">
        <f t="shared" si="20"/>
        <v>-43043.905467549128</v>
      </c>
      <c r="H119" s="2">
        <f t="shared" si="21"/>
        <v>-1179.7617090230756</v>
      </c>
      <c r="I119" s="2">
        <f t="shared" si="16"/>
        <v>1379.7617090230756</v>
      </c>
      <c r="J119" s="2">
        <f t="shared" si="22"/>
        <v>200</v>
      </c>
      <c r="K119" s="2"/>
      <c r="L119" s="2"/>
      <c r="N119" s="46" t="str">
        <f t="shared" ref="N119:N182" si="24">IF(G119&lt;=0,"",G118-I118)</f>
        <v/>
      </c>
      <c r="O119" s="47" t="str">
        <f t="shared" si="23"/>
        <v/>
      </c>
      <c r="P119" s="47" t="str">
        <f>IF(G119&gt;=0,J119-(ABS(H119)),"")</f>
        <v/>
      </c>
      <c r="Q119" s="47" t="str">
        <f t="shared" si="18"/>
        <v/>
      </c>
    </row>
    <row r="120" spans="6:17">
      <c r="F120" s="1">
        <f t="shared" si="19"/>
        <v>112</v>
      </c>
      <c r="G120" s="2">
        <f t="shared" si="20"/>
        <v>-44423.667176572206</v>
      </c>
      <c r="H120" s="2">
        <f t="shared" si="21"/>
        <v>-1217.5786778645499</v>
      </c>
      <c r="I120" s="2">
        <f t="shared" si="16"/>
        <v>1417.5786778645499</v>
      </c>
      <c r="J120" s="2">
        <f t="shared" si="22"/>
        <v>200</v>
      </c>
      <c r="K120" s="2"/>
      <c r="L120" s="2"/>
      <c r="N120" s="46" t="str">
        <f t="shared" si="24"/>
        <v/>
      </c>
      <c r="O120" s="47" t="str">
        <f t="shared" si="23"/>
        <v/>
      </c>
      <c r="P120" s="47" t="str">
        <f t="shared" ref="P120:P183" si="25">IF(G120&gt;=0,J120-(ABS(H120)),"")</f>
        <v/>
      </c>
      <c r="Q120" s="47" t="str">
        <f t="shared" si="18"/>
        <v/>
      </c>
    </row>
    <row r="121" spans="6:17">
      <c r="F121" s="1">
        <f t="shared" si="19"/>
        <v>113</v>
      </c>
      <c r="G121" s="2">
        <f t="shared" si="20"/>
        <v>-45841.245854436755</v>
      </c>
      <c r="H121" s="2">
        <f t="shared" si="21"/>
        <v>-1256.4321467936875</v>
      </c>
      <c r="I121" s="2">
        <f t="shared" si="16"/>
        <v>1456.4321467936875</v>
      </c>
      <c r="J121" s="2">
        <f t="shared" si="22"/>
        <v>200</v>
      </c>
      <c r="K121" s="2"/>
      <c r="L121" s="2"/>
      <c r="N121" s="46" t="str">
        <f t="shared" si="24"/>
        <v/>
      </c>
      <c r="O121" s="47" t="str">
        <f t="shared" si="23"/>
        <v/>
      </c>
      <c r="P121" s="47" t="str">
        <f t="shared" si="25"/>
        <v/>
      </c>
      <c r="Q121" s="47" t="str">
        <f t="shared" si="18"/>
        <v/>
      </c>
    </row>
    <row r="122" spans="6:17">
      <c r="F122" s="1">
        <f t="shared" si="19"/>
        <v>114</v>
      </c>
      <c r="G122" s="2">
        <f t="shared" si="20"/>
        <v>-47297.678001230444</v>
      </c>
      <c r="H122" s="2">
        <f t="shared" si="21"/>
        <v>-1296.3505245503911</v>
      </c>
      <c r="I122" s="2">
        <f t="shared" si="16"/>
        <v>1496.3505245503911</v>
      </c>
      <c r="J122" s="2">
        <f t="shared" si="22"/>
        <v>200</v>
      </c>
      <c r="K122" s="2"/>
      <c r="L122" s="2"/>
      <c r="N122" s="46" t="str">
        <f t="shared" si="24"/>
        <v/>
      </c>
      <c r="O122" s="47" t="str">
        <f t="shared" si="23"/>
        <v/>
      </c>
      <c r="P122" s="47" t="str">
        <f t="shared" si="25"/>
        <v/>
      </c>
      <c r="Q122" s="47" t="str">
        <f t="shared" si="18"/>
        <v/>
      </c>
    </row>
    <row r="123" spans="6:17">
      <c r="F123" s="1">
        <f t="shared" si="19"/>
        <v>115</v>
      </c>
      <c r="G123" s="2">
        <f t="shared" si="20"/>
        <v>-48794.028525780835</v>
      </c>
      <c r="H123" s="2">
        <f t="shared" si="21"/>
        <v>-1337.3629985107764</v>
      </c>
      <c r="I123" s="2">
        <f t="shared" si="16"/>
        <v>1537.3629985107764</v>
      </c>
      <c r="J123" s="2">
        <f t="shared" si="22"/>
        <v>200</v>
      </c>
      <c r="K123" s="2"/>
      <c r="L123" s="2"/>
      <c r="N123" s="46" t="str">
        <f t="shared" si="24"/>
        <v/>
      </c>
      <c r="O123" s="47" t="str">
        <f t="shared" si="23"/>
        <v/>
      </c>
      <c r="P123" s="47" t="str">
        <f t="shared" si="25"/>
        <v/>
      </c>
      <c r="Q123" s="47" t="str">
        <f t="shared" si="18"/>
        <v/>
      </c>
    </row>
    <row r="124" spans="6:17">
      <c r="F124" s="1">
        <f t="shared" si="19"/>
        <v>116</v>
      </c>
      <c r="G124" s="2">
        <f t="shared" si="20"/>
        <v>-50331.391524291612</v>
      </c>
      <c r="H124" s="2">
        <f t="shared" si="21"/>
        <v>-1379.4995560282925</v>
      </c>
      <c r="I124" s="2">
        <f t="shared" si="16"/>
        <v>1579.4995560282925</v>
      </c>
      <c r="J124" s="2">
        <f t="shared" si="22"/>
        <v>200</v>
      </c>
      <c r="K124" s="2"/>
      <c r="L124" s="2"/>
      <c r="N124" s="46" t="str">
        <f t="shared" si="24"/>
        <v/>
      </c>
      <c r="O124" s="47" t="str">
        <f t="shared" si="23"/>
        <v/>
      </c>
      <c r="P124" s="47" t="str">
        <f t="shared" si="25"/>
        <v/>
      </c>
      <c r="Q124" s="47" t="str">
        <f t="shared" si="18"/>
        <v/>
      </c>
    </row>
    <row r="125" spans="6:17">
      <c r="F125" s="1">
        <f t="shared" si="19"/>
        <v>117</v>
      </c>
      <c r="G125" s="2">
        <f t="shared" si="20"/>
        <v>-51910.891080319903</v>
      </c>
      <c r="H125" s="2">
        <f t="shared" si="21"/>
        <v>-1422.7910063597681</v>
      </c>
      <c r="I125" s="2">
        <f t="shared" si="16"/>
        <v>1622.7910063597681</v>
      </c>
      <c r="J125" s="2">
        <f t="shared" si="22"/>
        <v>200</v>
      </c>
      <c r="K125" s="2"/>
      <c r="L125" s="2"/>
      <c r="N125" s="46" t="str">
        <f t="shared" si="24"/>
        <v/>
      </c>
      <c r="O125" s="47" t="str">
        <f t="shared" si="23"/>
        <v/>
      </c>
      <c r="P125" s="47" t="str">
        <f t="shared" si="25"/>
        <v/>
      </c>
      <c r="Q125" s="47" t="str">
        <f t="shared" si="18"/>
        <v/>
      </c>
    </row>
    <row r="126" spans="6:17">
      <c r="F126" s="1">
        <f t="shared" si="19"/>
        <v>118</v>
      </c>
      <c r="G126" s="2">
        <f t="shared" si="20"/>
        <v>-53533.68208667967</v>
      </c>
      <c r="H126" s="2">
        <f t="shared" si="21"/>
        <v>-1467.2690031924119</v>
      </c>
      <c r="I126" s="2">
        <f t="shared" si="16"/>
        <v>1667.2690031924119</v>
      </c>
      <c r="J126" s="2">
        <f t="shared" si="22"/>
        <v>200</v>
      </c>
      <c r="K126" s="2"/>
      <c r="L126" s="2"/>
      <c r="N126" s="46" t="str">
        <f t="shared" si="24"/>
        <v/>
      </c>
      <c r="O126" s="47" t="str">
        <f t="shared" si="23"/>
        <v/>
      </c>
      <c r="P126" s="47" t="str">
        <f t="shared" si="25"/>
        <v/>
      </c>
      <c r="Q126" s="47" t="str">
        <f t="shared" si="18"/>
        <v/>
      </c>
    </row>
    <row r="127" spans="6:17">
      <c r="F127" s="1">
        <f t="shared" si="19"/>
        <v>119</v>
      </c>
      <c r="G127" s="2">
        <f t="shared" si="20"/>
        <v>-55200.951089872084</v>
      </c>
      <c r="H127" s="2">
        <f t="shared" si="21"/>
        <v>-1512.9660677882441</v>
      </c>
      <c r="I127" s="2">
        <f t="shared" si="16"/>
        <v>1712.9660677882441</v>
      </c>
      <c r="J127" s="2">
        <f t="shared" si="22"/>
        <v>200</v>
      </c>
      <c r="K127" s="2"/>
      <c r="L127" s="2"/>
      <c r="N127" s="46" t="str">
        <f t="shared" si="24"/>
        <v/>
      </c>
      <c r="O127" s="47" t="str">
        <f t="shared" si="23"/>
        <v/>
      </c>
      <c r="P127" s="47" t="str">
        <f t="shared" si="25"/>
        <v/>
      </c>
      <c r="Q127" s="47" t="str">
        <f t="shared" si="18"/>
        <v/>
      </c>
    </row>
    <row r="128" spans="6:17">
      <c r="F128" s="6">
        <f t="shared" si="19"/>
        <v>120</v>
      </c>
      <c r="G128" s="7">
        <f t="shared" si="20"/>
        <v>-56913.917157660326</v>
      </c>
      <c r="H128" s="7">
        <f t="shared" si="21"/>
        <v>-1559.9156127628735</v>
      </c>
      <c r="I128" s="7">
        <f t="shared" si="16"/>
        <v>1759.9156127628735</v>
      </c>
      <c r="J128" s="7">
        <f t="shared" si="22"/>
        <v>200</v>
      </c>
      <c r="K128" s="2"/>
      <c r="L128" s="2"/>
      <c r="N128" s="49" t="str">
        <f t="shared" si="24"/>
        <v/>
      </c>
      <c r="O128" s="50" t="str">
        <f t="shared" si="23"/>
        <v/>
      </c>
      <c r="P128" s="50" t="str">
        <f t="shared" si="25"/>
        <v/>
      </c>
      <c r="Q128" s="50" t="str">
        <f t="shared" si="18"/>
        <v/>
      </c>
    </row>
    <row r="129" spans="6:17">
      <c r="F129" s="1">
        <f t="shared" si="19"/>
        <v>121</v>
      </c>
      <c r="G129" s="2">
        <f t="shared" si="20"/>
        <v>-58673.8327704232</v>
      </c>
      <c r="H129" s="2">
        <f t="shared" si="21"/>
        <v>-1608.1519665160158</v>
      </c>
      <c r="I129" s="2">
        <f t="shared" si="16"/>
        <v>1808.1519665160158</v>
      </c>
      <c r="J129" s="2">
        <f t="shared" si="22"/>
        <v>200</v>
      </c>
      <c r="K129" s="2"/>
      <c r="L129" s="2"/>
      <c r="N129" s="46" t="str">
        <f t="shared" si="24"/>
        <v/>
      </c>
      <c r="O129" s="47" t="str">
        <f t="shared" si="23"/>
        <v/>
      </c>
      <c r="P129" s="47" t="str">
        <f t="shared" si="25"/>
        <v/>
      </c>
      <c r="Q129" s="47" t="str">
        <f t="shared" si="18"/>
        <v/>
      </c>
    </row>
    <row r="130" spans="6:17">
      <c r="F130" s="1">
        <f t="shared" si="19"/>
        <v>122</v>
      </c>
      <c r="G130" s="2">
        <f t="shared" si="20"/>
        <v>-60481.984736939216</v>
      </c>
      <c r="H130" s="2">
        <f t="shared" si="21"/>
        <v>-1657.710398331609</v>
      </c>
      <c r="I130" s="2">
        <f t="shared" si="16"/>
        <v>1857.710398331609</v>
      </c>
      <c r="J130" s="2">
        <f t="shared" si="22"/>
        <v>200</v>
      </c>
      <c r="K130" s="2"/>
      <c r="L130" s="2"/>
      <c r="N130" s="46" t="str">
        <f t="shared" si="24"/>
        <v/>
      </c>
      <c r="O130" s="47" t="str">
        <f t="shared" si="23"/>
        <v/>
      </c>
      <c r="P130" s="47" t="str">
        <f t="shared" si="25"/>
        <v/>
      </c>
      <c r="Q130" s="47" t="str">
        <f t="shared" si="18"/>
        <v/>
      </c>
    </row>
    <row r="131" spans="6:17">
      <c r="F131" s="1">
        <f t="shared" si="19"/>
        <v>123</v>
      </c>
      <c r="G131" s="2">
        <f t="shared" si="20"/>
        <v>-62339.695135270827</v>
      </c>
      <c r="H131" s="2">
        <f t="shared" si="21"/>
        <v>-1708.6271441658812</v>
      </c>
      <c r="I131" s="2">
        <f t="shared" si="16"/>
        <v>1908.6271441658812</v>
      </c>
      <c r="J131" s="2">
        <f t="shared" si="22"/>
        <v>200</v>
      </c>
      <c r="K131" s="2"/>
      <c r="L131" s="2"/>
      <c r="N131" s="46" t="str">
        <f t="shared" si="24"/>
        <v/>
      </c>
      <c r="O131" s="47" t="str">
        <f t="shared" si="23"/>
        <v/>
      </c>
      <c r="P131" s="47" t="str">
        <f t="shared" si="25"/>
        <v/>
      </c>
      <c r="Q131" s="47" t="str">
        <f t="shared" si="18"/>
        <v/>
      </c>
    </row>
    <row r="132" spans="6:17">
      <c r="F132" s="1">
        <f t="shared" si="19"/>
        <v>124</v>
      </c>
      <c r="G132" s="2">
        <f t="shared" si="20"/>
        <v>-64248.32227943671</v>
      </c>
      <c r="H132" s="2">
        <f t="shared" si="21"/>
        <v>-1760.9394331422279</v>
      </c>
      <c r="I132" s="2">
        <f t="shared" si="16"/>
        <v>1960.9394331422279</v>
      </c>
      <c r="J132" s="2">
        <f t="shared" si="22"/>
        <v>200</v>
      </c>
      <c r="K132" s="2"/>
      <c r="L132" s="2"/>
      <c r="N132" s="46" t="str">
        <f t="shared" si="24"/>
        <v/>
      </c>
      <c r="O132" s="47" t="str">
        <f t="shared" si="23"/>
        <v/>
      </c>
      <c r="P132" s="47" t="str">
        <f t="shared" si="25"/>
        <v/>
      </c>
      <c r="Q132" s="47" t="str">
        <f t="shared" si="18"/>
        <v/>
      </c>
    </row>
    <row r="133" spans="6:17">
      <c r="F133" s="1">
        <f t="shared" si="19"/>
        <v>125</v>
      </c>
      <c r="G133" s="2">
        <f t="shared" si="20"/>
        <v>-66209.26171257894</v>
      </c>
      <c r="H133" s="2">
        <f t="shared" si="21"/>
        <v>-1814.6855147722679</v>
      </c>
      <c r="I133" s="2">
        <f t="shared" si="16"/>
        <v>2014.6855147722679</v>
      </c>
      <c r="J133" s="2">
        <f t="shared" si="22"/>
        <v>200</v>
      </c>
      <c r="K133" s="2"/>
      <c r="L133" s="2"/>
      <c r="N133" s="46" t="str">
        <f t="shared" si="24"/>
        <v/>
      </c>
      <c r="O133" s="47" t="str">
        <f t="shared" si="23"/>
        <v/>
      </c>
      <c r="P133" s="47" t="str">
        <f t="shared" si="25"/>
        <v/>
      </c>
      <c r="Q133" s="47" t="str">
        <f t="shared" si="18"/>
        <v/>
      </c>
    </row>
    <row r="134" spans="6:17">
      <c r="F134" s="1">
        <f t="shared" si="19"/>
        <v>126</v>
      </c>
      <c r="G134" s="2">
        <f t="shared" si="20"/>
        <v>-68223.947227351207</v>
      </c>
      <c r="H134" s="2">
        <f t="shared" si="21"/>
        <v>-1869.9046869229844</v>
      </c>
      <c r="I134" s="2">
        <f t="shared" si="16"/>
        <v>2069.9046869229842</v>
      </c>
      <c r="J134" s="2">
        <f t="shared" si="22"/>
        <v>200</v>
      </c>
      <c r="K134" s="2"/>
      <c r="L134" s="2"/>
      <c r="N134" s="46" t="str">
        <f t="shared" si="24"/>
        <v/>
      </c>
      <c r="O134" s="47" t="str">
        <f t="shared" si="23"/>
        <v/>
      </c>
      <c r="P134" s="47" t="str">
        <f t="shared" si="25"/>
        <v/>
      </c>
      <c r="Q134" s="47" t="str">
        <f t="shared" si="18"/>
        <v/>
      </c>
    </row>
    <row r="135" spans="6:17">
      <c r="F135" s="1">
        <f t="shared" si="19"/>
        <v>127</v>
      </c>
      <c r="G135" s="2">
        <f t="shared" si="20"/>
        <v>-70293.851914274186</v>
      </c>
      <c r="H135" s="2">
        <f t="shared" si="21"/>
        <v>-1926.6373245503983</v>
      </c>
      <c r="I135" s="2">
        <f t="shared" si="16"/>
        <v>2126.6373245503983</v>
      </c>
      <c r="J135" s="2">
        <f t="shared" si="22"/>
        <v>200</v>
      </c>
      <c r="K135" s="2"/>
      <c r="L135" s="2"/>
      <c r="N135" s="46" t="str">
        <f t="shared" si="24"/>
        <v/>
      </c>
      <c r="O135" s="47" t="str">
        <f t="shared" si="23"/>
        <v/>
      </c>
      <c r="P135" s="47" t="str">
        <f t="shared" si="25"/>
        <v/>
      </c>
      <c r="Q135" s="47" t="str">
        <f t="shared" si="18"/>
        <v/>
      </c>
    </row>
    <row r="136" spans="6:17">
      <c r="F136" s="1">
        <f t="shared" si="19"/>
        <v>128</v>
      </c>
      <c r="G136" s="2">
        <f t="shared" si="20"/>
        <v>-72420.489238824579</v>
      </c>
      <c r="H136" s="2">
        <f t="shared" si="21"/>
        <v>-1984.9249092207835</v>
      </c>
      <c r="I136" s="2">
        <f t="shared" si="16"/>
        <v>2184.9249092207838</v>
      </c>
      <c r="J136" s="2">
        <f t="shared" si="22"/>
        <v>200</v>
      </c>
      <c r="K136" s="2"/>
      <c r="L136" s="2"/>
      <c r="N136" s="46" t="str">
        <f t="shared" si="24"/>
        <v/>
      </c>
      <c r="O136" s="47" t="str">
        <f t="shared" si="23"/>
        <v/>
      </c>
      <c r="P136" s="47" t="str">
        <f t="shared" si="25"/>
        <v/>
      </c>
      <c r="Q136" s="47" t="str">
        <f t="shared" si="18"/>
        <v/>
      </c>
    </row>
    <row r="137" spans="6:17">
      <c r="F137" s="1">
        <f t="shared" si="19"/>
        <v>129</v>
      </c>
      <c r="G137" s="2">
        <f t="shared" si="20"/>
        <v>-74605.414148045369</v>
      </c>
      <c r="H137" s="2">
        <f t="shared" ref="H137:H168" si="26">G137*($C$10/360*30)</f>
        <v>-2044.8100594410103</v>
      </c>
      <c r="I137" s="2">
        <f t="shared" si="16"/>
        <v>2244.8100594410103</v>
      </c>
      <c r="J137" s="2">
        <f t="shared" ref="J137:J168" si="27">IF(G137*$C$12&lt;=200,200,G137*$C$12)</f>
        <v>200</v>
      </c>
      <c r="K137" s="2"/>
      <c r="L137" s="2"/>
      <c r="N137" s="46" t="str">
        <f t="shared" si="24"/>
        <v/>
      </c>
      <c r="O137" s="47" t="str">
        <f t="shared" ref="O137:O168" si="28">IF(G137&gt;=0,G137*($C$10/360*30),"")</f>
        <v/>
      </c>
      <c r="P137" s="47" t="str">
        <f t="shared" si="25"/>
        <v/>
      </c>
      <c r="Q137" s="47" t="str">
        <f t="shared" si="18"/>
        <v/>
      </c>
    </row>
    <row r="138" spans="6:17">
      <c r="F138" s="1">
        <f t="shared" si="19"/>
        <v>130</v>
      </c>
      <c r="G138" s="2">
        <f t="shared" si="20"/>
        <v>-76850.224207486375</v>
      </c>
      <c r="H138" s="2">
        <f t="shared" si="26"/>
        <v>-2106.3365618201892</v>
      </c>
      <c r="I138" s="2">
        <f t="shared" ref="I138:I200" si="29">J138-H138</f>
        <v>2306.3365618201892</v>
      </c>
      <c r="J138" s="2">
        <f t="shared" si="27"/>
        <v>200</v>
      </c>
      <c r="K138" s="2"/>
      <c r="L138" s="2"/>
      <c r="N138" s="46" t="str">
        <f t="shared" si="24"/>
        <v/>
      </c>
      <c r="O138" s="47" t="str">
        <f t="shared" si="28"/>
        <v/>
      </c>
      <c r="P138" s="47" t="str">
        <f t="shared" si="25"/>
        <v/>
      </c>
      <c r="Q138" s="47" t="str">
        <f t="shared" si="18"/>
        <v/>
      </c>
    </row>
    <row r="139" spans="6:17">
      <c r="F139" s="1">
        <f t="shared" ref="F139:F200" si="30">F138+1</f>
        <v>131</v>
      </c>
      <c r="G139" s="2">
        <f t="shared" ref="G139:G200" si="31">G138-I138</f>
        <v>-79156.560769306569</v>
      </c>
      <c r="H139" s="2">
        <f t="shared" si="26"/>
        <v>-2169.5494030854106</v>
      </c>
      <c r="I139" s="2">
        <f t="shared" si="29"/>
        <v>2369.5494030854106</v>
      </c>
      <c r="J139" s="2">
        <f t="shared" si="27"/>
        <v>200</v>
      </c>
      <c r="K139" s="2"/>
      <c r="L139" s="2"/>
      <c r="N139" s="46" t="str">
        <f t="shared" si="24"/>
        <v/>
      </c>
      <c r="O139" s="47" t="str">
        <f t="shared" si="28"/>
        <v/>
      </c>
      <c r="P139" s="47" t="str">
        <f t="shared" si="25"/>
        <v/>
      </c>
      <c r="Q139" s="47" t="str">
        <f t="shared" ref="Q139:Q200" si="32">IF(G139&gt;0,J139,"")</f>
        <v/>
      </c>
    </row>
    <row r="140" spans="6:17">
      <c r="F140" s="6">
        <f t="shared" si="30"/>
        <v>132</v>
      </c>
      <c r="G140" s="7">
        <f t="shared" si="31"/>
        <v>-81526.110172391986</v>
      </c>
      <c r="H140" s="7">
        <f t="shared" si="26"/>
        <v>-2234.4948029749771</v>
      </c>
      <c r="I140" s="7">
        <f t="shared" si="29"/>
        <v>2434.4948029749771</v>
      </c>
      <c r="J140" s="7">
        <f t="shared" si="27"/>
        <v>200</v>
      </c>
      <c r="K140" s="2"/>
      <c r="L140" s="2"/>
      <c r="N140" s="49" t="str">
        <f t="shared" si="24"/>
        <v/>
      </c>
      <c r="O140" s="50" t="str">
        <f t="shared" si="28"/>
        <v/>
      </c>
      <c r="P140" s="50" t="str">
        <f t="shared" si="25"/>
        <v/>
      </c>
      <c r="Q140" s="50" t="str">
        <f t="shared" si="32"/>
        <v/>
      </c>
    </row>
    <row r="141" spans="6:17">
      <c r="F141" s="1">
        <f t="shared" si="30"/>
        <v>133</v>
      </c>
      <c r="G141" s="2">
        <f t="shared" si="31"/>
        <v>-83960.604975366965</v>
      </c>
      <c r="H141" s="2">
        <f t="shared" si="26"/>
        <v>-2301.220248033183</v>
      </c>
      <c r="I141" s="2">
        <f t="shared" si="29"/>
        <v>2501.220248033183</v>
      </c>
      <c r="J141" s="2">
        <f t="shared" si="27"/>
        <v>200</v>
      </c>
      <c r="K141" s="2"/>
      <c r="L141" s="2"/>
      <c r="N141" s="46" t="str">
        <f t="shared" si="24"/>
        <v/>
      </c>
      <c r="O141" s="47" t="str">
        <f t="shared" si="28"/>
        <v/>
      </c>
      <c r="P141" s="47" t="str">
        <f t="shared" si="25"/>
        <v/>
      </c>
      <c r="Q141" s="47" t="str">
        <f t="shared" si="32"/>
        <v/>
      </c>
    </row>
    <row r="142" spans="6:17">
      <c r="F142" s="1">
        <f t="shared" si="30"/>
        <v>134</v>
      </c>
      <c r="G142" s="2">
        <f t="shared" si="31"/>
        <v>-86461.825223400141</v>
      </c>
      <c r="H142" s="2">
        <f t="shared" si="26"/>
        <v>-2369.7745263313586</v>
      </c>
      <c r="I142" s="2">
        <f t="shared" si="29"/>
        <v>2569.7745263313586</v>
      </c>
      <c r="J142" s="2">
        <f t="shared" si="27"/>
        <v>200</v>
      </c>
      <c r="K142" s="2"/>
      <c r="L142" s="2"/>
      <c r="N142" s="46" t="str">
        <f t="shared" si="24"/>
        <v/>
      </c>
      <c r="O142" s="47" t="str">
        <f t="shared" si="28"/>
        <v/>
      </c>
      <c r="P142" s="47" t="str">
        <f t="shared" si="25"/>
        <v/>
      </c>
      <c r="Q142" s="47" t="str">
        <f t="shared" si="32"/>
        <v/>
      </c>
    </row>
    <row r="143" spans="6:17">
      <c r="F143" s="1">
        <f t="shared" si="30"/>
        <v>135</v>
      </c>
      <c r="G143" s="2">
        <f t="shared" si="31"/>
        <v>-89031.599749731497</v>
      </c>
      <c r="H143" s="2">
        <f t="shared" si="26"/>
        <v>-2440.2077631405573</v>
      </c>
      <c r="I143" s="2">
        <f t="shared" si="29"/>
        <v>2640.2077631405573</v>
      </c>
      <c r="J143" s="2">
        <f t="shared" si="27"/>
        <v>200</v>
      </c>
      <c r="K143" s="2"/>
      <c r="L143" s="2"/>
      <c r="N143" s="46" t="str">
        <f t="shared" si="24"/>
        <v/>
      </c>
      <c r="O143" s="47" t="str">
        <f t="shared" si="28"/>
        <v/>
      </c>
      <c r="P143" s="47" t="str">
        <f t="shared" si="25"/>
        <v/>
      </c>
      <c r="Q143" s="47" t="str">
        <f t="shared" si="32"/>
        <v/>
      </c>
    </row>
    <row r="144" spans="6:17">
      <c r="F144" s="1">
        <f t="shared" si="30"/>
        <v>136</v>
      </c>
      <c r="G144" s="2">
        <f t="shared" si="31"/>
        <v>-91671.807512872052</v>
      </c>
      <c r="H144" s="2">
        <f t="shared" si="26"/>
        <v>-2512.5714575819679</v>
      </c>
      <c r="I144" s="2">
        <f t="shared" si="29"/>
        <v>2712.5714575819679</v>
      </c>
      <c r="J144" s="2">
        <f t="shared" si="27"/>
        <v>200</v>
      </c>
      <c r="K144" s="2"/>
      <c r="L144" s="2"/>
      <c r="N144" s="46" t="str">
        <f t="shared" si="24"/>
        <v/>
      </c>
      <c r="O144" s="47" t="str">
        <f t="shared" si="28"/>
        <v/>
      </c>
      <c r="P144" s="47" t="str">
        <f t="shared" si="25"/>
        <v/>
      </c>
      <c r="Q144" s="47" t="str">
        <f t="shared" si="32"/>
        <v/>
      </c>
    </row>
    <row r="145" spans="6:17">
      <c r="F145" s="1">
        <f t="shared" si="30"/>
        <v>137</v>
      </c>
      <c r="G145" s="2">
        <f t="shared" si="31"/>
        <v>-94384.378970454025</v>
      </c>
      <c r="H145" s="2">
        <f t="shared" si="26"/>
        <v>-2586.9185202818608</v>
      </c>
      <c r="I145" s="2">
        <f t="shared" si="29"/>
        <v>2786.9185202818608</v>
      </c>
      <c r="J145" s="2">
        <f t="shared" si="27"/>
        <v>200</v>
      </c>
      <c r="K145" s="2"/>
      <c r="L145" s="2"/>
      <c r="N145" s="46" t="str">
        <f t="shared" si="24"/>
        <v/>
      </c>
      <c r="O145" s="47" t="str">
        <f t="shared" si="28"/>
        <v/>
      </c>
      <c r="P145" s="47" t="str">
        <f t="shared" si="25"/>
        <v/>
      </c>
      <c r="Q145" s="47" t="str">
        <f t="shared" si="32"/>
        <v/>
      </c>
    </row>
    <row r="146" spans="6:17">
      <c r="F146" s="1">
        <f t="shared" si="30"/>
        <v>138</v>
      </c>
      <c r="G146" s="2">
        <f t="shared" si="31"/>
        <v>-97171.297490735888</v>
      </c>
      <c r="H146" s="2">
        <f t="shared" si="26"/>
        <v>-2663.303312058586</v>
      </c>
      <c r="I146" s="2">
        <f t="shared" si="29"/>
        <v>2863.303312058586</v>
      </c>
      <c r="J146" s="2">
        <f t="shared" si="27"/>
        <v>200</v>
      </c>
      <c r="K146" s="2"/>
      <c r="L146" s="2"/>
      <c r="N146" s="46" t="str">
        <f t="shared" si="24"/>
        <v/>
      </c>
      <c r="O146" s="47" t="str">
        <f t="shared" si="28"/>
        <v/>
      </c>
      <c r="P146" s="47" t="str">
        <f t="shared" si="25"/>
        <v/>
      </c>
      <c r="Q146" s="47" t="str">
        <f t="shared" si="32"/>
        <v/>
      </c>
    </row>
    <row r="147" spans="6:17">
      <c r="F147" s="1">
        <f t="shared" si="30"/>
        <v>139</v>
      </c>
      <c r="G147" s="2">
        <f t="shared" si="31"/>
        <v>-100034.60080279448</v>
      </c>
      <c r="H147" s="2">
        <f t="shared" si="26"/>
        <v>-2741.7816836699253</v>
      </c>
      <c r="I147" s="2">
        <f t="shared" si="29"/>
        <v>2941.7816836699253</v>
      </c>
      <c r="J147" s="2">
        <f t="shared" si="27"/>
        <v>200</v>
      </c>
      <c r="K147" s="2"/>
      <c r="L147" s="2"/>
      <c r="N147" s="46" t="str">
        <f t="shared" si="24"/>
        <v/>
      </c>
      <c r="O147" s="47" t="str">
        <f t="shared" si="28"/>
        <v/>
      </c>
      <c r="P147" s="47" t="str">
        <f t="shared" si="25"/>
        <v/>
      </c>
      <c r="Q147" s="47" t="str">
        <f t="shared" si="32"/>
        <v/>
      </c>
    </row>
    <row r="148" spans="6:17">
      <c r="F148" s="1">
        <f t="shared" si="30"/>
        <v>140</v>
      </c>
      <c r="G148" s="2">
        <f t="shared" si="31"/>
        <v>-102976.3824864644</v>
      </c>
      <c r="H148" s="2">
        <f t="shared" si="26"/>
        <v>-2822.4110166498449</v>
      </c>
      <c r="I148" s="2">
        <f t="shared" si="29"/>
        <v>3022.4110166498449</v>
      </c>
      <c r="J148" s="2">
        <f t="shared" si="27"/>
        <v>200</v>
      </c>
      <c r="K148" s="2"/>
      <c r="L148" s="2"/>
      <c r="N148" s="46" t="str">
        <f t="shared" si="24"/>
        <v/>
      </c>
      <c r="O148" s="47" t="str">
        <f t="shared" si="28"/>
        <v/>
      </c>
      <c r="P148" s="47" t="str">
        <f t="shared" si="25"/>
        <v/>
      </c>
      <c r="Q148" s="47" t="str">
        <f t="shared" si="32"/>
        <v/>
      </c>
    </row>
    <row r="149" spans="6:17">
      <c r="F149" s="1">
        <f t="shared" si="30"/>
        <v>141</v>
      </c>
      <c r="G149" s="2">
        <f t="shared" si="31"/>
        <v>-105998.79350311424</v>
      </c>
      <c r="H149" s="2">
        <f t="shared" si="26"/>
        <v>-2905.2502652645226</v>
      </c>
      <c r="I149" s="2">
        <f t="shared" si="29"/>
        <v>3105.2502652645226</v>
      </c>
      <c r="J149" s="2">
        <f t="shared" si="27"/>
        <v>200</v>
      </c>
      <c r="K149" s="2"/>
      <c r="L149" s="2"/>
      <c r="N149" s="46" t="str">
        <f t="shared" si="24"/>
        <v/>
      </c>
      <c r="O149" s="47" t="str">
        <f t="shared" si="28"/>
        <v/>
      </c>
      <c r="P149" s="47" t="str">
        <f t="shared" si="25"/>
        <v/>
      </c>
      <c r="Q149" s="47" t="str">
        <f t="shared" si="32"/>
        <v/>
      </c>
    </row>
    <row r="150" spans="6:17">
      <c r="F150" s="1">
        <f t="shared" si="30"/>
        <v>142</v>
      </c>
      <c r="G150" s="2">
        <f t="shared" si="31"/>
        <v>-109104.04376837876</v>
      </c>
      <c r="H150" s="2">
        <f t="shared" si="26"/>
        <v>-2990.3599996183143</v>
      </c>
      <c r="I150" s="2">
        <f t="shared" si="29"/>
        <v>3190.3599996183143</v>
      </c>
      <c r="J150" s="2">
        <f t="shared" si="27"/>
        <v>200</v>
      </c>
      <c r="K150" s="2"/>
      <c r="L150" s="2"/>
      <c r="N150" s="46" t="str">
        <f t="shared" si="24"/>
        <v/>
      </c>
      <c r="O150" s="47" t="str">
        <f t="shared" si="28"/>
        <v/>
      </c>
      <c r="P150" s="47" t="str">
        <f t="shared" si="25"/>
        <v/>
      </c>
      <c r="Q150" s="47" t="str">
        <f t="shared" si="32"/>
        <v/>
      </c>
    </row>
    <row r="151" spans="6:17">
      <c r="F151" s="1">
        <f t="shared" si="30"/>
        <v>143</v>
      </c>
      <c r="G151" s="2">
        <f t="shared" si="31"/>
        <v>-112294.40376799708</v>
      </c>
      <c r="H151" s="2">
        <f t="shared" si="26"/>
        <v>-3077.8024499411868</v>
      </c>
      <c r="I151" s="2">
        <f t="shared" si="29"/>
        <v>3277.8024499411868</v>
      </c>
      <c r="J151" s="2">
        <f t="shared" si="27"/>
        <v>200</v>
      </c>
      <c r="K151" s="2"/>
      <c r="L151" s="2"/>
      <c r="N151" s="46" t="str">
        <f t="shared" si="24"/>
        <v/>
      </c>
      <c r="O151" s="47" t="str">
        <f t="shared" si="28"/>
        <v/>
      </c>
      <c r="P151" s="47" t="str">
        <f t="shared" si="25"/>
        <v/>
      </c>
      <c r="Q151" s="47" t="str">
        <f t="shared" si="32"/>
        <v/>
      </c>
    </row>
    <row r="152" spans="6:17">
      <c r="F152" s="6">
        <f t="shared" si="30"/>
        <v>144</v>
      </c>
      <c r="G152" s="7">
        <f t="shared" si="31"/>
        <v>-115572.20621793826</v>
      </c>
      <c r="H152" s="7">
        <f t="shared" si="26"/>
        <v>-3167.6415520899914</v>
      </c>
      <c r="I152" s="7">
        <f t="shared" si="29"/>
        <v>3367.6415520899914</v>
      </c>
      <c r="J152" s="7">
        <f t="shared" si="27"/>
        <v>200</v>
      </c>
      <c r="K152" s="2"/>
      <c r="L152" s="2"/>
      <c r="N152" s="49" t="str">
        <f t="shared" si="24"/>
        <v/>
      </c>
      <c r="O152" s="50" t="str">
        <f t="shared" si="28"/>
        <v/>
      </c>
      <c r="P152" s="50" t="str">
        <f t="shared" si="25"/>
        <v/>
      </c>
      <c r="Q152" s="50" t="str">
        <f t="shared" si="32"/>
        <v/>
      </c>
    </row>
    <row r="153" spans="6:17">
      <c r="F153" s="1">
        <f t="shared" si="30"/>
        <v>145</v>
      </c>
      <c r="G153" s="2">
        <f t="shared" si="31"/>
        <v>-118939.84777002825</v>
      </c>
      <c r="H153" s="2">
        <f t="shared" si="26"/>
        <v>-3259.9429942968577</v>
      </c>
      <c r="I153" s="2">
        <f t="shared" si="29"/>
        <v>3459.9429942968577</v>
      </c>
      <c r="J153" s="2">
        <f t="shared" si="27"/>
        <v>200</v>
      </c>
      <c r="K153" s="2"/>
      <c r="L153" s="2"/>
      <c r="N153" s="46" t="str">
        <f t="shared" si="24"/>
        <v/>
      </c>
      <c r="O153" s="47" t="str">
        <f t="shared" si="28"/>
        <v/>
      </c>
      <c r="P153" s="47" t="str">
        <f t="shared" si="25"/>
        <v/>
      </c>
      <c r="Q153" s="47" t="str">
        <f t="shared" si="32"/>
        <v/>
      </c>
    </row>
    <row r="154" spans="6:17">
      <c r="F154" s="1">
        <f t="shared" si="30"/>
        <v>146</v>
      </c>
      <c r="G154" s="2">
        <f t="shared" si="31"/>
        <v>-122399.79076432511</v>
      </c>
      <c r="H154" s="2">
        <f t="shared" si="26"/>
        <v>-3354.7742651988774</v>
      </c>
      <c r="I154" s="2">
        <f t="shared" si="29"/>
        <v>3554.7742651988774</v>
      </c>
      <c r="J154" s="2">
        <f t="shared" si="27"/>
        <v>200</v>
      </c>
      <c r="K154" s="2"/>
      <c r="L154" s="2"/>
      <c r="N154" s="46" t="str">
        <f t="shared" si="24"/>
        <v/>
      </c>
      <c r="O154" s="47" t="str">
        <f t="shared" si="28"/>
        <v/>
      </c>
      <c r="P154" s="47" t="str">
        <f t="shared" si="25"/>
        <v/>
      </c>
      <c r="Q154" s="47" t="str">
        <f t="shared" si="32"/>
        <v/>
      </c>
    </row>
    <row r="155" spans="6:17">
      <c r="F155" s="1">
        <f t="shared" si="30"/>
        <v>147</v>
      </c>
      <c r="G155" s="2">
        <f t="shared" si="31"/>
        <v>-125954.56502952399</v>
      </c>
      <c r="H155" s="2">
        <f t="shared" si="26"/>
        <v>-3452.2047031842035</v>
      </c>
      <c r="I155" s="2">
        <f t="shared" si="29"/>
        <v>3652.2047031842035</v>
      </c>
      <c r="J155" s="2">
        <f t="shared" si="27"/>
        <v>200</v>
      </c>
      <c r="K155" s="2"/>
      <c r="L155" s="2"/>
      <c r="N155" s="46" t="str">
        <f t="shared" si="24"/>
        <v/>
      </c>
      <c r="O155" s="47" t="str">
        <f t="shared" si="28"/>
        <v/>
      </c>
      <c r="P155" s="47" t="str">
        <f t="shared" si="25"/>
        <v/>
      </c>
      <c r="Q155" s="47" t="str">
        <f t="shared" si="32"/>
        <v/>
      </c>
    </row>
    <row r="156" spans="6:17">
      <c r="F156" s="1">
        <f t="shared" si="30"/>
        <v>148</v>
      </c>
      <c r="G156" s="2">
        <f t="shared" si="31"/>
        <v>-129606.7697327082</v>
      </c>
      <c r="H156" s="2">
        <f t="shared" si="26"/>
        <v>-3552.3055470906438</v>
      </c>
      <c r="I156" s="2">
        <f t="shared" si="29"/>
        <v>3752.3055470906438</v>
      </c>
      <c r="J156" s="2">
        <f t="shared" si="27"/>
        <v>200</v>
      </c>
      <c r="K156" s="2"/>
      <c r="L156" s="2"/>
      <c r="N156" s="46" t="str">
        <f t="shared" si="24"/>
        <v/>
      </c>
      <c r="O156" s="47" t="str">
        <f t="shared" si="28"/>
        <v/>
      </c>
      <c r="P156" s="47" t="str">
        <f t="shared" si="25"/>
        <v/>
      </c>
      <c r="Q156" s="47" t="str">
        <f t="shared" si="32"/>
        <v/>
      </c>
    </row>
    <row r="157" spans="6:17">
      <c r="F157" s="1">
        <f t="shared" si="30"/>
        <v>149</v>
      </c>
      <c r="G157" s="2">
        <f t="shared" si="31"/>
        <v>-133359.07527979885</v>
      </c>
      <c r="H157" s="2">
        <f t="shared" si="26"/>
        <v>-3655.1499882938201</v>
      </c>
      <c r="I157" s="2">
        <f t="shared" si="29"/>
        <v>3855.1499882938201</v>
      </c>
      <c r="J157" s="2">
        <f t="shared" si="27"/>
        <v>200</v>
      </c>
      <c r="K157" s="2"/>
      <c r="L157" s="2"/>
      <c r="N157" s="46" t="str">
        <f t="shared" si="24"/>
        <v/>
      </c>
      <c r="O157" s="47" t="str">
        <f t="shared" si="28"/>
        <v/>
      </c>
      <c r="P157" s="47" t="str">
        <f t="shared" si="25"/>
        <v/>
      </c>
      <c r="Q157" s="47" t="str">
        <f t="shared" si="32"/>
        <v/>
      </c>
    </row>
    <row r="158" spans="6:17">
      <c r="F158" s="1">
        <f t="shared" si="30"/>
        <v>150</v>
      </c>
      <c r="G158" s="2">
        <f t="shared" si="31"/>
        <v>-137214.22526809268</v>
      </c>
      <c r="H158" s="2">
        <f t="shared" si="26"/>
        <v>-3760.8132242229735</v>
      </c>
      <c r="I158" s="2">
        <f t="shared" si="29"/>
        <v>3960.8132242229735</v>
      </c>
      <c r="J158" s="2">
        <f t="shared" si="27"/>
        <v>200</v>
      </c>
      <c r="K158" s="2"/>
      <c r="L158" s="2"/>
      <c r="N158" s="46" t="str">
        <f t="shared" si="24"/>
        <v/>
      </c>
      <c r="O158" s="47" t="str">
        <f t="shared" si="28"/>
        <v/>
      </c>
      <c r="P158" s="47" t="str">
        <f t="shared" si="25"/>
        <v/>
      </c>
      <c r="Q158" s="47" t="str">
        <f t="shared" si="32"/>
        <v/>
      </c>
    </row>
    <row r="159" spans="6:17">
      <c r="F159" s="1">
        <f t="shared" si="30"/>
        <v>151</v>
      </c>
      <c r="G159" s="2">
        <f t="shared" si="31"/>
        <v>-141175.03849231565</v>
      </c>
      <c r="H159" s="2">
        <f t="shared" si="26"/>
        <v>-3869.3725133435514</v>
      </c>
      <c r="I159" s="2">
        <f t="shared" si="29"/>
        <v>4069.3725133435514</v>
      </c>
      <c r="J159" s="2">
        <f t="shared" si="27"/>
        <v>200</v>
      </c>
      <c r="K159" s="2"/>
      <c r="L159" s="2"/>
      <c r="N159" s="46" t="str">
        <f t="shared" si="24"/>
        <v/>
      </c>
      <c r="O159" s="47" t="str">
        <f t="shared" si="28"/>
        <v/>
      </c>
      <c r="P159" s="47" t="str">
        <f t="shared" si="25"/>
        <v/>
      </c>
      <c r="Q159" s="47" t="str">
        <f t="shared" si="32"/>
        <v/>
      </c>
    </row>
    <row r="160" spans="6:17">
      <c r="F160" s="1">
        <f t="shared" si="30"/>
        <v>152</v>
      </c>
      <c r="G160" s="2">
        <f t="shared" si="31"/>
        <v>-145244.4110056592</v>
      </c>
      <c r="H160" s="2">
        <f t="shared" si="26"/>
        <v>-3980.9072316467759</v>
      </c>
      <c r="I160" s="2">
        <f t="shared" si="29"/>
        <v>4180.9072316467755</v>
      </c>
      <c r="J160" s="2">
        <f t="shared" si="27"/>
        <v>200</v>
      </c>
      <c r="K160" s="2"/>
      <c r="L160" s="2"/>
      <c r="N160" s="46" t="str">
        <f t="shared" si="24"/>
        <v/>
      </c>
      <c r="O160" s="47" t="str">
        <f t="shared" si="28"/>
        <v/>
      </c>
      <c r="P160" s="47" t="str">
        <f t="shared" si="25"/>
        <v/>
      </c>
      <c r="Q160" s="47" t="str">
        <f t="shared" si="32"/>
        <v/>
      </c>
    </row>
    <row r="161" spans="6:17">
      <c r="F161" s="1">
        <f t="shared" si="30"/>
        <v>153</v>
      </c>
      <c r="G161" s="2">
        <f t="shared" si="31"/>
        <v>-149425.31823730597</v>
      </c>
      <c r="H161" s="2">
        <f t="shared" si="26"/>
        <v>-4095.4989306874945</v>
      </c>
      <c r="I161" s="2">
        <f t="shared" si="29"/>
        <v>4295.4989306874941</v>
      </c>
      <c r="J161" s="2">
        <f t="shared" si="27"/>
        <v>200</v>
      </c>
      <c r="K161" s="2"/>
      <c r="L161" s="2"/>
      <c r="N161" s="46" t="str">
        <f t="shared" si="24"/>
        <v/>
      </c>
      <c r="O161" s="47" t="str">
        <f t="shared" si="28"/>
        <v/>
      </c>
      <c r="P161" s="47" t="str">
        <f t="shared" si="25"/>
        <v/>
      </c>
      <c r="Q161" s="47" t="str">
        <f t="shared" si="32"/>
        <v/>
      </c>
    </row>
    <row r="162" spans="6:17">
      <c r="F162" s="1">
        <f t="shared" si="30"/>
        <v>154</v>
      </c>
      <c r="G162" s="2">
        <f t="shared" si="31"/>
        <v>-153720.81716799346</v>
      </c>
      <c r="H162" s="2">
        <f t="shared" si="26"/>
        <v>-4213.231397212754</v>
      </c>
      <c r="I162" s="2">
        <f t="shared" si="29"/>
        <v>4413.231397212754</v>
      </c>
      <c r="J162" s="2">
        <f t="shared" si="27"/>
        <v>200</v>
      </c>
      <c r="K162" s="2"/>
      <c r="L162" s="2"/>
      <c r="N162" s="46" t="str">
        <f t="shared" si="24"/>
        <v/>
      </c>
      <c r="O162" s="47" t="str">
        <f t="shared" si="28"/>
        <v/>
      </c>
      <c r="P162" s="47" t="str">
        <f t="shared" si="25"/>
        <v/>
      </c>
      <c r="Q162" s="47" t="str">
        <f t="shared" si="32"/>
        <v/>
      </c>
    </row>
    <row r="163" spans="6:17">
      <c r="F163" s="1">
        <f t="shared" si="30"/>
        <v>155</v>
      </c>
      <c r="G163" s="2">
        <f t="shared" si="31"/>
        <v>-158134.04856520621</v>
      </c>
      <c r="H163" s="2">
        <f t="shared" si="26"/>
        <v>-4334.1907144246934</v>
      </c>
      <c r="I163" s="2">
        <f t="shared" si="29"/>
        <v>4534.1907144246934</v>
      </c>
      <c r="J163" s="2">
        <f t="shared" si="27"/>
        <v>200</v>
      </c>
      <c r="K163" s="2"/>
      <c r="L163" s="2"/>
      <c r="N163" s="46" t="str">
        <f t="shared" si="24"/>
        <v/>
      </c>
      <c r="O163" s="47" t="str">
        <f t="shared" si="28"/>
        <v/>
      </c>
      <c r="P163" s="47" t="str">
        <f t="shared" si="25"/>
        <v/>
      </c>
      <c r="Q163" s="47" t="str">
        <f t="shared" si="32"/>
        <v/>
      </c>
    </row>
    <row r="164" spans="6:17">
      <c r="F164" s="6">
        <f t="shared" si="30"/>
        <v>156</v>
      </c>
      <c r="G164" s="7">
        <f t="shared" si="31"/>
        <v>-162668.23927963088</v>
      </c>
      <c r="H164" s="7">
        <f t="shared" si="26"/>
        <v>-4458.4653249225494</v>
      </c>
      <c r="I164" s="7">
        <f t="shared" si="29"/>
        <v>4658.4653249225494</v>
      </c>
      <c r="J164" s="7">
        <f t="shared" si="27"/>
        <v>200</v>
      </c>
      <c r="K164" s="2"/>
      <c r="L164" s="2"/>
      <c r="N164" s="49" t="str">
        <f t="shared" si="24"/>
        <v/>
      </c>
      <c r="O164" s="50" t="str">
        <f t="shared" si="28"/>
        <v/>
      </c>
      <c r="P164" s="50" t="str">
        <f t="shared" si="25"/>
        <v/>
      </c>
      <c r="Q164" s="50" t="str">
        <f t="shared" si="32"/>
        <v/>
      </c>
    </row>
    <row r="165" spans="6:17">
      <c r="F165" s="1">
        <f t="shared" si="30"/>
        <v>157</v>
      </c>
      <c r="G165" s="2">
        <f t="shared" si="31"/>
        <v>-167326.70460455344</v>
      </c>
      <c r="H165" s="2">
        <f t="shared" si="26"/>
        <v>-4586.1460953698024</v>
      </c>
      <c r="I165" s="2">
        <f t="shared" si="29"/>
        <v>4786.1460953698024</v>
      </c>
      <c r="J165" s="2">
        <f t="shared" si="27"/>
        <v>200</v>
      </c>
      <c r="K165" s="2"/>
      <c r="L165" s="2"/>
      <c r="N165" s="46" t="str">
        <f t="shared" si="24"/>
        <v/>
      </c>
      <c r="O165" s="47" t="str">
        <f t="shared" si="28"/>
        <v/>
      </c>
      <c r="P165" s="47" t="str">
        <f t="shared" si="25"/>
        <v/>
      </c>
      <c r="Q165" s="47" t="str">
        <f t="shared" si="32"/>
        <v/>
      </c>
    </row>
    <row r="166" spans="6:17">
      <c r="F166" s="1">
        <f t="shared" si="30"/>
        <v>158</v>
      </c>
      <c r="G166" s="2">
        <f t="shared" si="31"/>
        <v>-172112.85069992323</v>
      </c>
      <c r="H166" s="2">
        <f t="shared" si="26"/>
        <v>-4717.3263829337293</v>
      </c>
      <c r="I166" s="2">
        <f t="shared" si="29"/>
        <v>4917.3263829337293</v>
      </c>
      <c r="J166" s="2">
        <f t="shared" si="27"/>
        <v>200</v>
      </c>
      <c r="K166" s="2"/>
      <c r="L166" s="2"/>
      <c r="N166" s="46" t="str">
        <f t="shared" si="24"/>
        <v/>
      </c>
      <c r="O166" s="47" t="str">
        <f t="shared" si="28"/>
        <v/>
      </c>
      <c r="P166" s="47" t="str">
        <f t="shared" si="25"/>
        <v/>
      </c>
      <c r="Q166" s="47" t="str">
        <f t="shared" si="32"/>
        <v/>
      </c>
    </row>
    <row r="167" spans="6:17">
      <c r="F167" s="1">
        <f t="shared" si="30"/>
        <v>159</v>
      </c>
      <c r="G167" s="2">
        <f t="shared" si="31"/>
        <v>-177030.17708285697</v>
      </c>
      <c r="H167" s="2">
        <f t="shared" si="26"/>
        <v>-4852.1021035459717</v>
      </c>
      <c r="I167" s="2">
        <f t="shared" si="29"/>
        <v>5052.1021035459717</v>
      </c>
      <c r="J167" s="2">
        <f t="shared" si="27"/>
        <v>200</v>
      </c>
      <c r="K167" s="2"/>
      <c r="L167" s="2"/>
      <c r="N167" s="46" t="str">
        <f t="shared" si="24"/>
        <v/>
      </c>
      <c r="O167" s="47" t="str">
        <f t="shared" si="28"/>
        <v/>
      </c>
      <c r="P167" s="47" t="str">
        <f t="shared" si="25"/>
        <v/>
      </c>
      <c r="Q167" s="47" t="str">
        <f t="shared" si="32"/>
        <v/>
      </c>
    </row>
    <row r="168" spans="6:17">
      <c r="F168" s="1">
        <f t="shared" si="30"/>
        <v>160</v>
      </c>
      <c r="G168" s="2">
        <f t="shared" si="31"/>
        <v>-182082.27918640294</v>
      </c>
      <c r="H168" s="2">
        <f t="shared" si="26"/>
        <v>-4990.5718020339937</v>
      </c>
      <c r="I168" s="2">
        <f t="shared" si="29"/>
        <v>5190.5718020339937</v>
      </c>
      <c r="J168" s="2">
        <f t="shared" si="27"/>
        <v>200</v>
      </c>
      <c r="K168" s="2"/>
      <c r="L168" s="2"/>
      <c r="N168" s="46" t="str">
        <f t="shared" si="24"/>
        <v/>
      </c>
      <c r="O168" s="47" t="str">
        <f t="shared" si="28"/>
        <v/>
      </c>
      <c r="P168" s="47" t="str">
        <f t="shared" si="25"/>
        <v/>
      </c>
      <c r="Q168" s="47" t="str">
        <f t="shared" si="32"/>
        <v/>
      </c>
    </row>
    <row r="169" spans="6:17">
      <c r="F169" s="1">
        <f t="shared" si="30"/>
        <v>161</v>
      </c>
      <c r="G169" s="2">
        <f t="shared" si="31"/>
        <v>-187272.85098843693</v>
      </c>
      <c r="H169" s="2">
        <f t="shared" ref="H169:H200" si="33">G169*($C$10/360*30)</f>
        <v>-5132.8367241747419</v>
      </c>
      <c r="I169" s="2">
        <f t="shared" si="29"/>
        <v>5332.8367241747419</v>
      </c>
      <c r="J169" s="2">
        <f t="shared" ref="J169:J200" si="34">IF(G169*$C$12&lt;=200,200,G169*$C$12)</f>
        <v>200</v>
      </c>
      <c r="K169" s="2"/>
      <c r="L169" s="2"/>
      <c r="N169" s="46" t="str">
        <f t="shared" si="24"/>
        <v/>
      </c>
      <c r="O169" s="47" t="str">
        <f t="shared" ref="O169:O200" si="35">IF(G169&gt;=0,G169*($C$10/360*30),"")</f>
        <v/>
      </c>
      <c r="P169" s="47" t="str">
        <f t="shared" si="25"/>
        <v/>
      </c>
      <c r="Q169" s="47" t="str">
        <f t="shared" si="32"/>
        <v/>
      </c>
    </row>
    <row r="170" spans="6:17">
      <c r="F170" s="1">
        <f t="shared" si="30"/>
        <v>162</v>
      </c>
      <c r="G170" s="2">
        <f t="shared" si="31"/>
        <v>-192605.68771261166</v>
      </c>
      <c r="H170" s="2">
        <f t="shared" si="33"/>
        <v>-5279.000890723165</v>
      </c>
      <c r="I170" s="2">
        <f t="shared" si="29"/>
        <v>5479.000890723165</v>
      </c>
      <c r="J170" s="2">
        <f t="shared" si="34"/>
        <v>200</v>
      </c>
      <c r="K170" s="2"/>
      <c r="L170" s="2"/>
      <c r="N170" s="46" t="str">
        <f t="shared" si="24"/>
        <v/>
      </c>
      <c r="O170" s="47" t="str">
        <f t="shared" si="35"/>
        <v/>
      </c>
      <c r="P170" s="47" t="str">
        <f t="shared" si="25"/>
        <v/>
      </c>
      <c r="Q170" s="47" t="str">
        <f t="shared" si="32"/>
        <v/>
      </c>
    </row>
    <row r="171" spans="6:17">
      <c r="F171" s="1">
        <f t="shared" si="30"/>
        <v>163</v>
      </c>
      <c r="G171" s="2">
        <f t="shared" si="31"/>
        <v>-198084.68860333483</v>
      </c>
      <c r="H171" s="2">
        <f t="shared" si="33"/>
        <v>-5429.1711734697355</v>
      </c>
      <c r="I171" s="2">
        <f t="shared" si="29"/>
        <v>5629.1711734697355</v>
      </c>
      <c r="J171" s="2">
        <f t="shared" si="34"/>
        <v>200</v>
      </c>
      <c r="K171" s="2"/>
      <c r="L171" s="2"/>
      <c r="N171" s="46" t="str">
        <f t="shared" si="24"/>
        <v/>
      </c>
      <c r="O171" s="47" t="str">
        <f t="shared" si="35"/>
        <v/>
      </c>
      <c r="P171" s="47" t="str">
        <f t="shared" si="25"/>
        <v/>
      </c>
      <c r="Q171" s="47" t="str">
        <f t="shared" si="32"/>
        <v/>
      </c>
    </row>
    <row r="172" spans="6:17">
      <c r="F172" s="1">
        <f t="shared" si="30"/>
        <v>164</v>
      </c>
      <c r="G172" s="2">
        <f t="shared" si="31"/>
        <v>-203713.85977680457</v>
      </c>
      <c r="H172" s="2">
        <f t="shared" si="33"/>
        <v>-5583.4573733825855</v>
      </c>
      <c r="I172" s="2">
        <f t="shared" si="29"/>
        <v>5783.4573733825855</v>
      </c>
      <c r="J172" s="2">
        <f t="shared" si="34"/>
        <v>200</v>
      </c>
      <c r="K172" s="2"/>
      <c r="L172" s="2"/>
      <c r="N172" s="46" t="str">
        <f t="shared" si="24"/>
        <v/>
      </c>
      <c r="O172" s="47" t="str">
        <f t="shared" si="35"/>
        <v/>
      </c>
      <c r="P172" s="47" t="str">
        <f t="shared" si="25"/>
        <v/>
      </c>
      <c r="Q172" s="47" t="str">
        <f t="shared" si="32"/>
        <v/>
      </c>
    </row>
    <row r="173" spans="6:17">
      <c r="F173" s="1">
        <f t="shared" si="30"/>
        <v>165</v>
      </c>
      <c r="G173" s="2">
        <f t="shared" si="31"/>
        <v>-209497.31715018715</v>
      </c>
      <c r="H173" s="2">
        <f t="shared" si="33"/>
        <v>-5741.9723008913797</v>
      </c>
      <c r="I173" s="2">
        <f t="shared" si="29"/>
        <v>5941.9723008913797</v>
      </c>
      <c r="J173" s="2">
        <f t="shared" si="34"/>
        <v>200</v>
      </c>
      <c r="K173" s="2"/>
      <c r="L173" s="2"/>
      <c r="N173" s="46" t="str">
        <f t="shared" si="24"/>
        <v/>
      </c>
      <c r="O173" s="47" t="str">
        <f t="shared" si="35"/>
        <v/>
      </c>
      <c r="P173" s="47" t="str">
        <f t="shared" si="25"/>
        <v/>
      </c>
      <c r="Q173" s="47" t="str">
        <f t="shared" si="32"/>
        <v/>
      </c>
    </row>
    <row r="174" spans="6:17">
      <c r="F174" s="1">
        <f t="shared" si="30"/>
        <v>166</v>
      </c>
      <c r="G174" s="2">
        <f t="shared" si="31"/>
        <v>-215439.28945107854</v>
      </c>
      <c r="H174" s="2">
        <f t="shared" si="33"/>
        <v>-5904.8318583716446</v>
      </c>
      <c r="I174" s="2">
        <f t="shared" si="29"/>
        <v>6104.8318583716446</v>
      </c>
      <c r="J174" s="2">
        <f t="shared" si="34"/>
        <v>200</v>
      </c>
      <c r="K174" s="2"/>
      <c r="L174" s="2"/>
      <c r="N174" s="46" t="str">
        <f t="shared" si="24"/>
        <v/>
      </c>
      <c r="O174" s="47" t="str">
        <f t="shared" si="35"/>
        <v/>
      </c>
      <c r="P174" s="47" t="str">
        <f t="shared" si="25"/>
        <v/>
      </c>
      <c r="Q174" s="47" t="str">
        <f t="shared" si="32"/>
        <v/>
      </c>
    </row>
    <row r="175" spans="6:17">
      <c r="F175" s="1">
        <f t="shared" si="30"/>
        <v>167</v>
      </c>
      <c r="G175" s="2">
        <f t="shared" si="31"/>
        <v>-221544.12130945019</v>
      </c>
      <c r="H175" s="2">
        <f t="shared" si="33"/>
        <v>-6072.1551248898468</v>
      </c>
      <c r="I175" s="2">
        <f t="shared" si="29"/>
        <v>6272.1551248898468</v>
      </c>
      <c r="J175" s="2">
        <f t="shared" si="34"/>
        <v>200</v>
      </c>
      <c r="K175" s="2"/>
      <c r="L175" s="2"/>
      <c r="N175" s="46" t="str">
        <f t="shared" si="24"/>
        <v/>
      </c>
      <c r="O175" s="47" t="str">
        <f t="shared" si="35"/>
        <v/>
      </c>
      <c r="P175" s="47" t="str">
        <f t="shared" si="25"/>
        <v/>
      </c>
      <c r="Q175" s="47" t="str">
        <f t="shared" si="32"/>
        <v/>
      </c>
    </row>
    <row r="176" spans="6:17">
      <c r="F176" s="6">
        <f t="shared" si="30"/>
        <v>168</v>
      </c>
      <c r="G176" s="7">
        <f t="shared" si="31"/>
        <v>-227816.27643434005</v>
      </c>
      <c r="H176" s="7">
        <f t="shared" si="33"/>
        <v>-6244.0644432712033</v>
      </c>
      <c r="I176" s="7">
        <f t="shared" si="29"/>
        <v>6444.0644432712033</v>
      </c>
      <c r="J176" s="7">
        <f t="shared" si="34"/>
        <v>200</v>
      </c>
      <c r="K176" s="2"/>
      <c r="L176" s="2"/>
      <c r="N176" s="49" t="str">
        <f t="shared" si="24"/>
        <v/>
      </c>
      <c r="O176" s="50" t="str">
        <f t="shared" si="35"/>
        <v/>
      </c>
      <c r="P176" s="50" t="str">
        <f t="shared" si="25"/>
        <v/>
      </c>
      <c r="Q176" s="50" t="str">
        <f t="shared" si="32"/>
        <v/>
      </c>
    </row>
    <row r="177" spans="6:17">
      <c r="F177" s="1">
        <f t="shared" si="30"/>
        <v>169</v>
      </c>
      <c r="G177" s="2">
        <f t="shared" si="31"/>
        <v>-234260.34087761125</v>
      </c>
      <c r="H177" s="2">
        <f t="shared" si="33"/>
        <v>-6420.6855095538613</v>
      </c>
      <c r="I177" s="2">
        <f t="shared" si="29"/>
        <v>6620.6855095538613</v>
      </c>
      <c r="J177" s="2">
        <f t="shared" si="34"/>
        <v>200</v>
      </c>
      <c r="K177" s="2"/>
      <c r="L177" s="2"/>
      <c r="N177" s="46" t="str">
        <f t="shared" si="24"/>
        <v/>
      </c>
      <c r="O177" s="47" t="str">
        <f t="shared" si="35"/>
        <v/>
      </c>
      <c r="P177" s="47" t="str">
        <f t="shared" si="25"/>
        <v/>
      </c>
      <c r="Q177" s="47" t="str">
        <f t="shared" si="32"/>
        <v/>
      </c>
    </row>
    <row r="178" spans="6:17">
      <c r="F178" s="1">
        <f t="shared" si="30"/>
        <v>170</v>
      </c>
      <c r="G178" s="2">
        <f t="shared" si="31"/>
        <v>-240881.0263871651</v>
      </c>
      <c r="H178" s="2">
        <f t="shared" si="33"/>
        <v>-6602.1474648948833</v>
      </c>
      <c r="I178" s="2">
        <f t="shared" si="29"/>
        <v>6802.1474648948833</v>
      </c>
      <c r="J178" s="2">
        <f t="shared" si="34"/>
        <v>200</v>
      </c>
      <c r="K178" s="2"/>
      <c r="L178" s="2"/>
      <c r="N178" s="46" t="str">
        <f t="shared" si="24"/>
        <v/>
      </c>
      <c r="O178" s="47" t="str">
        <f t="shared" si="35"/>
        <v/>
      </c>
      <c r="P178" s="47" t="str">
        <f t="shared" si="25"/>
        <v/>
      </c>
      <c r="Q178" s="47" t="str">
        <f t="shared" si="32"/>
        <v/>
      </c>
    </row>
    <row r="179" spans="6:17">
      <c r="F179" s="1">
        <f t="shared" si="30"/>
        <v>171</v>
      </c>
      <c r="G179" s="2">
        <f t="shared" si="31"/>
        <v>-247683.17385205999</v>
      </c>
      <c r="H179" s="2">
        <f t="shared" si="33"/>
        <v>-6788.5829899952105</v>
      </c>
      <c r="I179" s="2">
        <f t="shared" si="29"/>
        <v>6988.5829899952105</v>
      </c>
      <c r="J179" s="2">
        <f t="shared" si="34"/>
        <v>200</v>
      </c>
      <c r="K179" s="2"/>
      <c r="L179" s="2"/>
      <c r="N179" s="46" t="str">
        <f t="shared" si="24"/>
        <v/>
      </c>
      <c r="O179" s="47" t="str">
        <f t="shared" si="35"/>
        <v/>
      </c>
      <c r="P179" s="47" t="str">
        <f t="shared" si="25"/>
        <v/>
      </c>
      <c r="Q179" s="47" t="str">
        <f t="shared" si="32"/>
        <v/>
      </c>
    </row>
    <row r="180" spans="6:17">
      <c r="F180" s="1">
        <f t="shared" si="30"/>
        <v>172</v>
      </c>
      <c r="G180" s="2">
        <f t="shared" si="31"/>
        <v>-254671.75684205521</v>
      </c>
      <c r="H180" s="2">
        <f t="shared" si="33"/>
        <v>-6980.128402112663</v>
      </c>
      <c r="I180" s="2">
        <f t="shared" si="29"/>
        <v>7180.128402112663</v>
      </c>
      <c r="J180" s="2">
        <f t="shared" si="34"/>
        <v>200</v>
      </c>
      <c r="K180" s="2"/>
      <c r="L180" s="2"/>
      <c r="N180" s="46" t="str">
        <f t="shared" si="24"/>
        <v/>
      </c>
      <c r="O180" s="47" t="str">
        <f t="shared" si="35"/>
        <v/>
      </c>
      <c r="P180" s="47" t="str">
        <f t="shared" si="25"/>
        <v/>
      </c>
      <c r="Q180" s="47" t="str">
        <f t="shared" si="32"/>
        <v/>
      </c>
    </row>
    <row r="181" spans="6:17">
      <c r="F181" s="1">
        <f t="shared" si="30"/>
        <v>173</v>
      </c>
      <c r="G181" s="2">
        <f t="shared" si="31"/>
        <v>-261851.88524416788</v>
      </c>
      <c r="H181" s="2">
        <f t="shared" si="33"/>
        <v>-7176.9237547339008</v>
      </c>
      <c r="I181" s="2">
        <f t="shared" si="29"/>
        <v>7376.9237547339008</v>
      </c>
      <c r="J181" s="2">
        <f t="shared" si="34"/>
        <v>200</v>
      </c>
      <c r="K181" s="2"/>
      <c r="L181" s="2"/>
      <c r="N181" s="46" t="str">
        <f t="shared" si="24"/>
        <v/>
      </c>
      <c r="O181" s="47" t="str">
        <f t="shared" si="35"/>
        <v/>
      </c>
      <c r="P181" s="47" t="str">
        <f t="shared" si="25"/>
        <v/>
      </c>
      <c r="Q181" s="47" t="str">
        <f t="shared" si="32"/>
        <v/>
      </c>
    </row>
    <row r="182" spans="6:17">
      <c r="F182" s="1">
        <f t="shared" si="30"/>
        <v>174</v>
      </c>
      <c r="G182" s="2">
        <f t="shared" si="31"/>
        <v>-269228.8089989018</v>
      </c>
      <c r="H182" s="2">
        <f t="shared" si="33"/>
        <v>-7379.112939978234</v>
      </c>
      <c r="I182" s="2">
        <f t="shared" si="29"/>
        <v>7579.112939978234</v>
      </c>
      <c r="J182" s="2">
        <f t="shared" si="34"/>
        <v>200</v>
      </c>
      <c r="K182" s="2"/>
      <c r="L182" s="2"/>
      <c r="N182" s="46" t="str">
        <f t="shared" si="24"/>
        <v/>
      </c>
      <c r="O182" s="47" t="str">
        <f t="shared" si="35"/>
        <v/>
      </c>
      <c r="P182" s="47" t="str">
        <f t="shared" si="25"/>
        <v/>
      </c>
      <c r="Q182" s="47" t="str">
        <f t="shared" si="32"/>
        <v/>
      </c>
    </row>
    <row r="183" spans="6:17">
      <c r="F183" s="1">
        <f t="shared" si="30"/>
        <v>175</v>
      </c>
      <c r="G183" s="2">
        <f t="shared" si="31"/>
        <v>-276807.92193888006</v>
      </c>
      <c r="H183" s="2">
        <f t="shared" si="33"/>
        <v>-7586.8437938081379</v>
      </c>
      <c r="I183" s="2">
        <f t="shared" si="29"/>
        <v>7786.8437938081379</v>
      </c>
      <c r="J183" s="2">
        <f t="shared" si="34"/>
        <v>200</v>
      </c>
      <c r="K183" s="2"/>
      <c r="L183" s="2"/>
      <c r="N183" s="46" t="str">
        <f t="shared" ref="N183:N200" si="36">IF(G183&lt;=0,"",G182-I182)</f>
        <v/>
      </c>
      <c r="O183" s="47" t="str">
        <f t="shared" si="35"/>
        <v/>
      </c>
      <c r="P183" s="47" t="str">
        <f t="shared" si="25"/>
        <v/>
      </c>
      <c r="Q183" s="47" t="str">
        <f t="shared" si="32"/>
        <v/>
      </c>
    </row>
    <row r="184" spans="6:17">
      <c r="F184" s="1">
        <f t="shared" si="30"/>
        <v>176</v>
      </c>
      <c r="G184" s="2">
        <f t="shared" si="31"/>
        <v>-284594.76573268819</v>
      </c>
      <c r="H184" s="2">
        <f t="shared" si="33"/>
        <v>-7800.2682041234284</v>
      </c>
      <c r="I184" s="2">
        <f t="shared" si="29"/>
        <v>8000.2682041234284</v>
      </c>
      <c r="J184" s="2">
        <f t="shared" si="34"/>
        <v>200</v>
      </c>
      <c r="K184" s="2"/>
      <c r="L184" s="2"/>
      <c r="N184" s="46" t="str">
        <f t="shared" si="36"/>
        <v/>
      </c>
      <c r="O184" s="47" t="str">
        <f t="shared" si="35"/>
        <v/>
      </c>
      <c r="P184" s="47" t="str">
        <f t="shared" ref="P184:P200" si="37">IF(G184&gt;=0,J184-(ABS(H184)),"")</f>
        <v/>
      </c>
      <c r="Q184" s="47" t="str">
        <f t="shared" si="32"/>
        <v/>
      </c>
    </row>
    <row r="185" spans="6:17">
      <c r="F185" s="1">
        <f t="shared" si="30"/>
        <v>177</v>
      </c>
      <c r="G185" s="2">
        <f t="shared" si="31"/>
        <v>-292595.03393681161</v>
      </c>
      <c r="H185" s="2">
        <f t="shared" si="33"/>
        <v>-8019.5422218181111</v>
      </c>
      <c r="I185" s="2">
        <f t="shared" si="29"/>
        <v>8219.542221818112</v>
      </c>
      <c r="J185" s="2">
        <f t="shared" si="34"/>
        <v>200</v>
      </c>
      <c r="K185" s="2"/>
      <c r="L185" s="2"/>
      <c r="N185" s="46" t="str">
        <f t="shared" si="36"/>
        <v/>
      </c>
      <c r="O185" s="47" t="str">
        <f t="shared" si="35"/>
        <v/>
      </c>
      <c r="P185" s="47" t="str">
        <f t="shared" si="37"/>
        <v/>
      </c>
      <c r="Q185" s="47" t="str">
        <f t="shared" si="32"/>
        <v/>
      </c>
    </row>
    <row r="186" spans="6:17">
      <c r="F186" s="1">
        <f t="shared" si="30"/>
        <v>178</v>
      </c>
      <c r="G186" s="2">
        <f t="shared" si="31"/>
        <v>-300814.57615862973</v>
      </c>
      <c r="H186" s="2">
        <f t="shared" si="33"/>
        <v>-8244.8261748811092</v>
      </c>
      <c r="I186" s="2">
        <f t="shared" si="29"/>
        <v>8444.8261748811092</v>
      </c>
      <c r="J186" s="2">
        <f t="shared" si="34"/>
        <v>200</v>
      </c>
      <c r="K186" s="2"/>
      <c r="L186" s="2"/>
      <c r="N186" s="46" t="str">
        <f t="shared" si="36"/>
        <v/>
      </c>
      <c r="O186" s="47" t="str">
        <f t="shared" si="35"/>
        <v/>
      </c>
      <c r="P186" s="47" t="str">
        <f t="shared" si="37"/>
        <v/>
      </c>
      <c r="Q186" s="47" t="str">
        <f t="shared" si="32"/>
        <v/>
      </c>
    </row>
    <row r="187" spans="6:17">
      <c r="F187" s="1">
        <f t="shared" si="30"/>
        <v>179</v>
      </c>
      <c r="G187" s="2">
        <f t="shared" si="31"/>
        <v>-309259.40233351086</v>
      </c>
      <c r="H187" s="2">
        <f t="shared" si="33"/>
        <v>-8476.2847856243097</v>
      </c>
      <c r="I187" s="2">
        <f t="shared" si="29"/>
        <v>8676.2847856243097</v>
      </c>
      <c r="J187" s="2">
        <f t="shared" si="34"/>
        <v>200</v>
      </c>
      <c r="K187" s="2"/>
      <c r="L187" s="2"/>
      <c r="N187" s="46" t="str">
        <f t="shared" si="36"/>
        <v/>
      </c>
      <c r="O187" s="47" t="str">
        <f t="shared" si="35"/>
        <v/>
      </c>
      <c r="P187" s="47" t="str">
        <f t="shared" si="37"/>
        <v/>
      </c>
      <c r="Q187" s="47" t="str">
        <f t="shared" si="32"/>
        <v/>
      </c>
    </row>
    <row r="188" spans="6:17">
      <c r="F188" s="6">
        <f t="shared" si="30"/>
        <v>180</v>
      </c>
      <c r="G188" s="7">
        <f t="shared" si="31"/>
        <v>-317935.68711913517</v>
      </c>
      <c r="H188" s="7">
        <f t="shared" si="33"/>
        <v>-8714.0872911236293</v>
      </c>
      <c r="I188" s="7">
        <f t="shared" si="29"/>
        <v>8914.0872911236293</v>
      </c>
      <c r="J188" s="7">
        <f t="shared" si="34"/>
        <v>200</v>
      </c>
      <c r="K188" s="2"/>
      <c r="L188" s="2"/>
      <c r="N188" s="49" t="str">
        <f t="shared" si="36"/>
        <v/>
      </c>
      <c r="O188" s="50" t="str">
        <f t="shared" si="35"/>
        <v/>
      </c>
      <c r="P188" s="50" t="str">
        <f t="shared" si="37"/>
        <v/>
      </c>
      <c r="Q188" s="50" t="str">
        <f t="shared" si="32"/>
        <v/>
      </c>
    </row>
    <row r="189" spans="6:17">
      <c r="F189" s="1">
        <f t="shared" si="30"/>
        <v>181</v>
      </c>
      <c r="G189" s="2">
        <f t="shared" si="31"/>
        <v>-326849.7744102588</v>
      </c>
      <c r="H189" s="2">
        <f t="shared" si="33"/>
        <v>-8958.4075669611775</v>
      </c>
      <c r="I189" s="2">
        <f t="shared" si="29"/>
        <v>9158.4075669611775</v>
      </c>
      <c r="J189" s="2">
        <f t="shared" si="34"/>
        <v>200</v>
      </c>
      <c r="K189" s="2"/>
      <c r="L189" s="2"/>
      <c r="N189" s="46" t="str">
        <f t="shared" si="36"/>
        <v/>
      </c>
      <c r="O189" s="47" t="str">
        <f t="shared" si="35"/>
        <v/>
      </c>
      <c r="P189" s="47" t="str">
        <f t="shared" si="37"/>
        <v/>
      </c>
      <c r="Q189" s="47" t="str">
        <f t="shared" si="32"/>
        <v/>
      </c>
    </row>
    <row r="190" spans="6:17">
      <c r="F190" s="1">
        <f t="shared" si="30"/>
        <v>182</v>
      </c>
      <c r="G190" s="2">
        <f t="shared" si="31"/>
        <v>-336008.18197722</v>
      </c>
      <c r="H190" s="2">
        <f t="shared" si="33"/>
        <v>-9209.4242543589717</v>
      </c>
      <c r="I190" s="2">
        <f t="shared" si="29"/>
        <v>9409.4242543589717</v>
      </c>
      <c r="J190" s="2">
        <f t="shared" si="34"/>
        <v>200</v>
      </c>
      <c r="K190" s="2"/>
      <c r="L190" s="2"/>
      <c r="N190" s="46" t="str">
        <f t="shared" si="36"/>
        <v/>
      </c>
      <c r="O190" s="47" t="str">
        <f t="shared" si="35"/>
        <v/>
      </c>
      <c r="P190" s="47" t="str">
        <f t="shared" si="37"/>
        <v/>
      </c>
      <c r="Q190" s="47" t="str">
        <f t="shared" si="32"/>
        <v/>
      </c>
    </row>
    <row r="191" spans="6:17">
      <c r="F191" s="1">
        <f t="shared" si="30"/>
        <v>183</v>
      </c>
      <c r="G191" s="2">
        <f t="shared" si="31"/>
        <v>-345417.60623157897</v>
      </c>
      <c r="H191" s="2">
        <f t="shared" si="33"/>
        <v>-9467.320890797193</v>
      </c>
      <c r="I191" s="2">
        <f t="shared" si="29"/>
        <v>9667.320890797193</v>
      </c>
      <c r="J191" s="2">
        <f t="shared" si="34"/>
        <v>200</v>
      </c>
      <c r="K191" s="2"/>
      <c r="L191" s="2"/>
      <c r="N191" s="46" t="str">
        <f t="shared" si="36"/>
        <v/>
      </c>
      <c r="O191" s="47" t="str">
        <f t="shared" si="35"/>
        <v/>
      </c>
      <c r="P191" s="47" t="str">
        <f t="shared" si="37"/>
        <v/>
      </c>
      <c r="Q191" s="47" t="str">
        <f t="shared" si="32"/>
        <v/>
      </c>
    </row>
    <row r="192" spans="6:17">
      <c r="F192" s="1">
        <f t="shared" si="30"/>
        <v>184</v>
      </c>
      <c r="G192" s="2">
        <f t="shared" si="31"/>
        <v>-355084.92712237616</v>
      </c>
      <c r="H192" s="2">
        <f t="shared" si="33"/>
        <v>-9732.2860442124602</v>
      </c>
      <c r="I192" s="2">
        <f t="shared" si="29"/>
        <v>9932.2860442124602</v>
      </c>
      <c r="J192" s="2">
        <f t="shared" si="34"/>
        <v>200</v>
      </c>
      <c r="K192" s="2"/>
      <c r="L192" s="2"/>
      <c r="N192" s="46" t="str">
        <f t="shared" si="36"/>
        <v/>
      </c>
      <c r="O192" s="47" t="str">
        <f t="shared" si="35"/>
        <v/>
      </c>
      <c r="P192" s="47" t="str">
        <f t="shared" si="37"/>
        <v/>
      </c>
      <c r="Q192" s="47" t="str">
        <f t="shared" si="32"/>
        <v/>
      </c>
    </row>
    <row r="193" spans="6:17">
      <c r="F193" s="1">
        <f t="shared" si="30"/>
        <v>185</v>
      </c>
      <c r="G193" s="2">
        <f t="shared" si="31"/>
        <v>-365017.21316658863</v>
      </c>
      <c r="H193" s="2">
        <f t="shared" si="33"/>
        <v>-10004.51345087425</v>
      </c>
      <c r="I193" s="2">
        <f t="shared" si="29"/>
        <v>10204.51345087425</v>
      </c>
      <c r="J193" s="2">
        <f t="shared" si="34"/>
        <v>200</v>
      </c>
      <c r="K193" s="2"/>
      <c r="L193" s="2"/>
      <c r="N193" s="46" t="str">
        <f t="shared" si="36"/>
        <v/>
      </c>
      <c r="O193" s="47" t="str">
        <f t="shared" si="35"/>
        <v/>
      </c>
      <c r="P193" s="47" t="str">
        <f t="shared" si="37"/>
        <v/>
      </c>
      <c r="Q193" s="47" t="str">
        <f t="shared" si="32"/>
        <v/>
      </c>
    </row>
    <row r="194" spans="6:17">
      <c r="F194" s="1">
        <f t="shared" si="30"/>
        <v>186</v>
      </c>
      <c r="G194" s="2">
        <f t="shared" si="31"/>
        <v>-375221.72661746287</v>
      </c>
      <c r="H194" s="2">
        <f t="shared" si="33"/>
        <v>-10284.202157040296</v>
      </c>
      <c r="I194" s="2">
        <f t="shared" si="29"/>
        <v>10484.202157040296</v>
      </c>
      <c r="J194" s="2">
        <f t="shared" si="34"/>
        <v>200</v>
      </c>
      <c r="K194" s="2"/>
      <c r="L194" s="2"/>
      <c r="N194" s="46" t="str">
        <f t="shared" si="36"/>
        <v/>
      </c>
      <c r="O194" s="47" t="str">
        <f t="shared" si="35"/>
        <v/>
      </c>
      <c r="P194" s="47" t="str">
        <f t="shared" si="37"/>
        <v/>
      </c>
      <c r="Q194" s="47" t="str">
        <f t="shared" si="32"/>
        <v/>
      </c>
    </row>
    <row r="195" spans="6:17">
      <c r="F195" s="1">
        <f t="shared" si="30"/>
        <v>187</v>
      </c>
      <c r="G195" s="2">
        <f t="shared" si="31"/>
        <v>-385705.92877450318</v>
      </c>
      <c r="H195" s="2">
        <f t="shared" si="33"/>
        <v>-10571.556664494508</v>
      </c>
      <c r="I195" s="2">
        <f t="shared" si="29"/>
        <v>10771.556664494508</v>
      </c>
      <c r="J195" s="2">
        <f t="shared" si="34"/>
        <v>200</v>
      </c>
      <c r="K195" s="2"/>
      <c r="L195" s="2"/>
      <c r="N195" s="46" t="str">
        <f t="shared" si="36"/>
        <v/>
      </c>
      <c r="O195" s="47" t="str">
        <f t="shared" si="35"/>
        <v/>
      </c>
      <c r="P195" s="47" t="str">
        <f t="shared" si="37"/>
        <v/>
      </c>
      <c r="Q195" s="47" t="str">
        <f t="shared" si="32"/>
        <v/>
      </c>
    </row>
    <row r="196" spans="6:17">
      <c r="F196" s="1">
        <f t="shared" si="30"/>
        <v>188</v>
      </c>
      <c r="G196" s="2">
        <f t="shared" si="31"/>
        <v>-396477.48543899768</v>
      </c>
      <c r="H196" s="2">
        <f t="shared" si="33"/>
        <v>-10866.787080073862</v>
      </c>
      <c r="I196" s="2">
        <f t="shared" si="29"/>
        <v>11066.787080073862</v>
      </c>
      <c r="J196" s="2">
        <f t="shared" si="34"/>
        <v>200</v>
      </c>
      <c r="K196" s="2"/>
      <c r="L196" s="2"/>
      <c r="N196" s="46" t="str">
        <f t="shared" si="36"/>
        <v/>
      </c>
      <c r="O196" s="47" t="str">
        <f t="shared" si="35"/>
        <v/>
      </c>
      <c r="P196" s="47" t="str">
        <f t="shared" si="37"/>
        <v/>
      </c>
      <c r="Q196" s="47" t="str">
        <f t="shared" si="32"/>
        <v/>
      </c>
    </row>
    <row r="197" spans="6:17">
      <c r="F197" s="1">
        <f t="shared" si="30"/>
        <v>189</v>
      </c>
      <c r="G197" s="2">
        <f t="shared" si="31"/>
        <v>-407544.27251907153</v>
      </c>
      <c r="H197" s="2">
        <f t="shared" si="33"/>
        <v>-11170.109269293553</v>
      </c>
      <c r="I197" s="2">
        <f t="shared" si="29"/>
        <v>11370.109269293553</v>
      </c>
      <c r="J197" s="2">
        <f t="shared" si="34"/>
        <v>200</v>
      </c>
      <c r="K197" s="2"/>
      <c r="L197" s="2"/>
      <c r="N197" s="46" t="str">
        <f t="shared" si="36"/>
        <v/>
      </c>
      <c r="O197" s="47" t="str">
        <f t="shared" si="35"/>
        <v/>
      </c>
      <c r="P197" s="47" t="str">
        <f t="shared" si="37"/>
        <v/>
      </c>
      <c r="Q197" s="47" t="str">
        <f t="shared" si="32"/>
        <v/>
      </c>
    </row>
    <row r="198" spans="6:17">
      <c r="F198" s="1">
        <f t="shared" si="30"/>
        <v>190</v>
      </c>
      <c r="G198" s="2">
        <f t="shared" si="31"/>
        <v>-418914.38178836508</v>
      </c>
      <c r="H198" s="2">
        <f t="shared" si="33"/>
        <v>-11481.745014182772</v>
      </c>
      <c r="I198" s="2">
        <f t="shared" si="29"/>
        <v>11681.745014182772</v>
      </c>
      <c r="J198" s="2">
        <f t="shared" si="34"/>
        <v>200</v>
      </c>
      <c r="K198" s="2"/>
      <c r="L198" s="2"/>
      <c r="N198" s="46" t="str">
        <f t="shared" si="36"/>
        <v/>
      </c>
      <c r="O198" s="47" t="str">
        <f t="shared" si="35"/>
        <v/>
      </c>
      <c r="P198" s="47" t="str">
        <f t="shared" si="37"/>
        <v/>
      </c>
      <c r="Q198" s="47" t="str">
        <f t="shared" si="32"/>
        <v/>
      </c>
    </row>
    <row r="199" spans="6:17">
      <c r="F199" s="1">
        <f t="shared" si="30"/>
        <v>191</v>
      </c>
      <c r="G199" s="2">
        <f t="shared" si="31"/>
        <v>-430596.12680254783</v>
      </c>
      <c r="H199" s="2">
        <f t="shared" si="33"/>
        <v>-11801.922175446498</v>
      </c>
      <c r="I199" s="2">
        <f t="shared" si="29"/>
        <v>12001.922175446498</v>
      </c>
      <c r="J199" s="2">
        <f t="shared" si="34"/>
        <v>200</v>
      </c>
      <c r="K199" s="2"/>
      <c r="L199" s="2"/>
      <c r="N199" s="46" t="str">
        <f t="shared" si="36"/>
        <v/>
      </c>
      <c r="O199" s="47" t="str">
        <f t="shared" si="35"/>
        <v/>
      </c>
      <c r="P199" s="47" t="str">
        <f t="shared" si="37"/>
        <v/>
      </c>
      <c r="Q199" s="47" t="str">
        <f t="shared" si="32"/>
        <v/>
      </c>
    </row>
    <row r="200" spans="6:17" ht="15.75" thickBot="1">
      <c r="F200" s="6">
        <f t="shared" si="30"/>
        <v>192</v>
      </c>
      <c r="G200" s="7">
        <f t="shared" si="31"/>
        <v>-442598.04897799436</v>
      </c>
      <c r="H200" s="7">
        <f t="shared" si="33"/>
        <v>-12130.874859071862</v>
      </c>
      <c r="I200" s="7">
        <f t="shared" si="29"/>
        <v>12330.874859071862</v>
      </c>
      <c r="J200" s="7">
        <f t="shared" si="34"/>
        <v>200</v>
      </c>
      <c r="K200" s="2"/>
      <c r="L200" s="2"/>
      <c r="N200" s="55" t="str">
        <f t="shared" si="36"/>
        <v/>
      </c>
      <c r="O200" s="56" t="str">
        <f t="shared" si="35"/>
        <v/>
      </c>
      <c r="P200" s="56" t="str">
        <f t="shared" si="37"/>
        <v/>
      </c>
      <c r="Q200" s="56" t="str">
        <f t="shared" si="32"/>
        <v/>
      </c>
    </row>
  </sheetData>
  <sheetProtection password="E2C1" sheet="1" objects="1" scenarios="1"/>
  <mergeCells count="1">
    <mergeCell ref="N5:Q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3:R199"/>
  <sheetViews>
    <sheetView workbookViewId="0">
      <selection activeCell="C12" sqref="C12"/>
    </sheetView>
  </sheetViews>
  <sheetFormatPr baseColWidth="10" defaultRowHeight="15"/>
  <cols>
    <col min="1" max="1" width="11.42578125" style="1"/>
    <col min="2" max="2" width="21.7109375" style="1" bestFit="1" customWidth="1"/>
    <col min="3" max="3" width="16.5703125" style="1" customWidth="1"/>
    <col min="4" max="4" width="18" style="1" customWidth="1"/>
    <col min="5" max="5" width="11.42578125" style="1" customWidth="1"/>
    <col min="6" max="6" width="11.42578125" style="1" hidden="1" customWidth="1"/>
    <col min="7" max="7" width="11.5703125" style="1" hidden="1" customWidth="1"/>
    <col min="8" max="10" width="11.42578125" style="1" hidden="1" customWidth="1"/>
    <col min="11" max="12" width="11.42578125" style="1" customWidth="1"/>
    <col min="13" max="13" width="6.5703125" style="1" customWidth="1"/>
    <col min="14" max="16" width="17.7109375" style="1" customWidth="1"/>
    <col min="17" max="17" width="17.7109375" style="1" hidden="1" customWidth="1"/>
    <col min="18" max="18" width="17.7109375" style="1" customWidth="1"/>
    <col min="19" max="16384" width="11.42578125" style="1"/>
  </cols>
  <sheetData>
    <row r="3" spans="2:18" ht="31.5">
      <c r="B3" s="29" t="s">
        <v>63</v>
      </c>
      <c r="N3" s="21" t="s">
        <v>40</v>
      </c>
      <c r="O3" s="21"/>
      <c r="P3" s="21"/>
      <c r="Q3" s="21"/>
    </row>
    <row r="4" spans="2:18">
      <c r="B4" s="8" t="s">
        <v>20</v>
      </c>
    </row>
    <row r="5" spans="2:18">
      <c r="B5" s="1" t="s">
        <v>21</v>
      </c>
    </row>
    <row r="6" spans="2:18" ht="15.75" thickBot="1"/>
    <row r="7" spans="2:18" ht="24" customHeight="1" thickBot="1">
      <c r="G7" s="1" t="s">
        <v>3</v>
      </c>
      <c r="H7" s="1" t="s">
        <v>5</v>
      </c>
      <c r="I7" s="1" t="s">
        <v>6</v>
      </c>
      <c r="J7" s="1" t="s">
        <v>4</v>
      </c>
      <c r="N7" s="70" t="s">
        <v>3</v>
      </c>
      <c r="O7" s="71" t="s">
        <v>5</v>
      </c>
      <c r="P7" s="71" t="s">
        <v>6</v>
      </c>
      <c r="Q7" s="71" t="s">
        <v>4</v>
      </c>
      <c r="R7" s="75" t="s">
        <v>4</v>
      </c>
    </row>
    <row r="8" spans="2:18">
      <c r="B8" s="8" t="s">
        <v>72</v>
      </c>
      <c r="C8" s="43">
        <v>15000</v>
      </c>
      <c r="F8" s="1">
        <f>F7+1</f>
        <v>1</v>
      </c>
      <c r="G8" s="2">
        <f>C8</f>
        <v>15000</v>
      </c>
      <c r="H8" s="2">
        <f t="shared" ref="H8:H39" si="0">G8*($C$9/360*30)</f>
        <v>411.125</v>
      </c>
      <c r="I8" s="2">
        <f>J8-H8</f>
        <v>1088.875</v>
      </c>
      <c r="J8" s="2">
        <f>IF(G8*$C$11&lt;=200,200,G8*$C$11)</f>
        <v>1500</v>
      </c>
      <c r="K8" s="2"/>
      <c r="L8" s="2"/>
      <c r="N8" s="46">
        <f>G8</f>
        <v>15000</v>
      </c>
      <c r="O8" s="47">
        <f t="shared" ref="O8:O39" si="1">IF(G8&gt;=0,G8*($C$9/360*30),"")</f>
        <v>411.125</v>
      </c>
      <c r="P8" s="47">
        <f t="shared" ref="P8:P71" si="2">IF(G8&gt;=0,J8-(ABS(H8)),"")</f>
        <v>1088.875</v>
      </c>
      <c r="Q8" s="47">
        <f>J8</f>
        <v>1500</v>
      </c>
      <c r="R8" s="48">
        <f>IF(Q8&gt;0,Q8,"")</f>
        <v>1500</v>
      </c>
    </row>
    <row r="9" spans="2:18">
      <c r="B9" s="8" t="s">
        <v>0</v>
      </c>
      <c r="C9" s="44">
        <v>0.32890000000000003</v>
      </c>
      <c r="F9" s="1">
        <f>F8+1</f>
        <v>2</v>
      </c>
      <c r="G9" s="2">
        <f>G8-I8</f>
        <v>13911.125</v>
      </c>
      <c r="H9" s="2">
        <f t="shared" si="0"/>
        <v>381.28075104166669</v>
      </c>
      <c r="I9" s="2">
        <f t="shared" ref="I9:I72" si="3">J9-H9</f>
        <v>1118.7192489583333</v>
      </c>
      <c r="J9" s="2">
        <f>J8</f>
        <v>1500</v>
      </c>
      <c r="K9" s="2"/>
      <c r="L9" s="2"/>
      <c r="N9" s="46">
        <f t="shared" ref="N9:N72" si="4">IF(G9&lt;=0,"",G8-I8)</f>
        <v>13911.125</v>
      </c>
      <c r="O9" s="47">
        <f t="shared" si="1"/>
        <v>381.28075104166669</v>
      </c>
      <c r="P9" s="47">
        <f t="shared" si="2"/>
        <v>1118.7192489583333</v>
      </c>
      <c r="Q9" s="47">
        <f>IF(G9&gt;J8&gt;0,$C$12,G9)</f>
        <v>1500</v>
      </c>
      <c r="R9" s="48">
        <f t="shared" ref="R9:R72" si="5">IF(Q9&gt;0,Q9,"")</f>
        <v>1500</v>
      </c>
    </row>
    <row r="10" spans="2:18" ht="15.75" thickBot="1">
      <c r="B10" s="8" t="s">
        <v>1</v>
      </c>
      <c r="C10" s="45">
        <v>0.36799999999999999</v>
      </c>
      <c r="F10" s="1">
        <f t="shared" ref="F10:F73" si="6">F9+1</f>
        <v>3</v>
      </c>
      <c r="G10" s="2">
        <f t="shared" ref="G10:G73" si="7">G9-I9</f>
        <v>12792.405751041666</v>
      </c>
      <c r="H10" s="2">
        <f t="shared" si="0"/>
        <v>350.61852095980032</v>
      </c>
      <c r="I10" s="2">
        <f t="shared" si="3"/>
        <v>1149.3814790401998</v>
      </c>
      <c r="J10" s="2">
        <f t="shared" ref="J10:J20" si="8">J9</f>
        <v>1500</v>
      </c>
      <c r="K10" s="2"/>
      <c r="L10" s="2"/>
      <c r="N10" s="46">
        <f t="shared" si="4"/>
        <v>12792.405751041666</v>
      </c>
      <c r="O10" s="47">
        <f t="shared" si="1"/>
        <v>350.61852095980032</v>
      </c>
      <c r="P10" s="47">
        <f t="shared" si="2"/>
        <v>1149.3814790401998</v>
      </c>
      <c r="Q10" s="47">
        <f>IF(G10&gt;J9&gt;0,$C$12,G10)</f>
        <v>1500</v>
      </c>
      <c r="R10" s="48">
        <f t="shared" si="5"/>
        <v>1500</v>
      </c>
    </row>
    <row r="11" spans="2:18">
      <c r="B11" s="8" t="s">
        <v>2</v>
      </c>
      <c r="C11" s="13">
        <v>0.1</v>
      </c>
      <c r="F11" s="1">
        <f t="shared" si="6"/>
        <v>4</v>
      </c>
      <c r="G11" s="2">
        <f t="shared" si="7"/>
        <v>11643.024272001467</v>
      </c>
      <c r="H11" s="2">
        <f t="shared" si="0"/>
        <v>319.11589025510688</v>
      </c>
      <c r="I11" s="2">
        <f t="shared" si="3"/>
        <v>1180.8841097448931</v>
      </c>
      <c r="J11" s="2">
        <f t="shared" si="8"/>
        <v>1500</v>
      </c>
      <c r="K11" s="2"/>
      <c r="L11" s="2"/>
      <c r="N11" s="46">
        <f t="shared" si="4"/>
        <v>11643.024272001467</v>
      </c>
      <c r="O11" s="47">
        <f t="shared" si="1"/>
        <v>319.11589025510688</v>
      </c>
      <c r="P11" s="47">
        <f t="shared" si="2"/>
        <v>1180.8841097448931</v>
      </c>
      <c r="Q11" s="47">
        <f t="shared" ref="Q11:Q42" si="9">IF(G11&gt;J10,$C$12,G11)</f>
        <v>1500</v>
      </c>
      <c r="R11" s="48">
        <f t="shared" si="5"/>
        <v>1500</v>
      </c>
    </row>
    <row r="12" spans="2:18">
      <c r="C12" s="14">
        <f>C8*C11</f>
        <v>1500</v>
      </c>
      <c r="F12" s="1">
        <f t="shared" si="6"/>
        <v>5</v>
      </c>
      <c r="G12" s="2">
        <f t="shared" si="7"/>
        <v>10462.140162256574</v>
      </c>
      <c r="H12" s="2">
        <f t="shared" si="0"/>
        <v>286.74982494718228</v>
      </c>
      <c r="I12" s="2">
        <f t="shared" si="3"/>
        <v>1213.2501750528177</v>
      </c>
      <c r="J12" s="2">
        <f t="shared" si="8"/>
        <v>1500</v>
      </c>
      <c r="K12" s="2"/>
      <c r="L12" s="2"/>
      <c r="N12" s="46">
        <f t="shared" si="4"/>
        <v>10462.140162256574</v>
      </c>
      <c r="O12" s="47">
        <f t="shared" si="1"/>
        <v>286.74982494718228</v>
      </c>
      <c r="P12" s="47">
        <f t="shared" si="2"/>
        <v>1213.2501750528177</v>
      </c>
      <c r="Q12" s="47">
        <f t="shared" si="9"/>
        <v>1500</v>
      </c>
      <c r="R12" s="48">
        <f t="shared" si="5"/>
        <v>1500</v>
      </c>
    </row>
    <row r="13" spans="2:18">
      <c r="F13" s="1">
        <f t="shared" si="6"/>
        <v>6</v>
      </c>
      <c r="G13" s="2">
        <f t="shared" si="7"/>
        <v>9248.8899872037564</v>
      </c>
      <c r="H13" s="2">
        <f t="shared" si="0"/>
        <v>253.49665973260963</v>
      </c>
      <c r="I13" s="2">
        <f t="shared" si="3"/>
        <v>1246.5033402673903</v>
      </c>
      <c r="J13" s="2">
        <f t="shared" si="8"/>
        <v>1500</v>
      </c>
      <c r="K13" s="2"/>
      <c r="L13" s="2"/>
      <c r="N13" s="46">
        <f t="shared" si="4"/>
        <v>9248.8899872037564</v>
      </c>
      <c r="O13" s="47">
        <f t="shared" si="1"/>
        <v>253.49665973260963</v>
      </c>
      <c r="P13" s="47">
        <f t="shared" si="2"/>
        <v>1246.5033402673903</v>
      </c>
      <c r="Q13" s="47">
        <f t="shared" si="9"/>
        <v>1500</v>
      </c>
      <c r="R13" s="48">
        <f t="shared" si="5"/>
        <v>1500</v>
      </c>
    </row>
    <row r="14" spans="2:18">
      <c r="F14" s="1">
        <f t="shared" si="6"/>
        <v>7</v>
      </c>
      <c r="G14" s="2">
        <f t="shared" si="7"/>
        <v>8002.3866469363657</v>
      </c>
      <c r="H14" s="2">
        <f t="shared" si="0"/>
        <v>219.33208068144756</v>
      </c>
      <c r="I14" s="2">
        <f t="shared" si="3"/>
        <v>1280.6679193185523</v>
      </c>
      <c r="J14" s="2">
        <f t="shared" si="8"/>
        <v>1500</v>
      </c>
      <c r="K14" s="2"/>
      <c r="L14" s="2"/>
      <c r="N14" s="46">
        <f t="shared" si="4"/>
        <v>8002.3866469363657</v>
      </c>
      <c r="O14" s="47">
        <f t="shared" si="1"/>
        <v>219.33208068144756</v>
      </c>
      <c r="P14" s="47">
        <f t="shared" si="2"/>
        <v>1280.6679193185523</v>
      </c>
      <c r="Q14" s="47">
        <f t="shared" si="9"/>
        <v>1500</v>
      </c>
      <c r="R14" s="48">
        <f t="shared" si="5"/>
        <v>1500</v>
      </c>
    </row>
    <row r="15" spans="2:18">
      <c r="B15" s="12" t="s">
        <v>22</v>
      </c>
      <c r="C15" s="3"/>
      <c r="F15" s="1">
        <f t="shared" si="6"/>
        <v>8</v>
      </c>
      <c r="G15" s="2">
        <f t="shared" si="7"/>
        <v>6721.7187276178138</v>
      </c>
      <c r="H15" s="2">
        <f t="shared" si="0"/>
        <v>184.23110745945826</v>
      </c>
      <c r="I15" s="2">
        <f t="shared" si="3"/>
        <v>1315.7688925405419</v>
      </c>
      <c r="J15" s="2">
        <f t="shared" si="8"/>
        <v>1500</v>
      </c>
      <c r="K15" s="2"/>
      <c r="L15" s="2"/>
      <c r="N15" s="46">
        <f t="shared" si="4"/>
        <v>6721.7187276178138</v>
      </c>
      <c r="O15" s="47">
        <f t="shared" si="1"/>
        <v>184.23110745945826</v>
      </c>
      <c r="P15" s="47">
        <f t="shared" si="2"/>
        <v>1315.7688925405419</v>
      </c>
      <c r="Q15" s="47">
        <f t="shared" si="9"/>
        <v>1500</v>
      </c>
      <c r="R15" s="48">
        <f t="shared" si="5"/>
        <v>1500</v>
      </c>
    </row>
    <row r="16" spans="2:18">
      <c r="F16" s="1">
        <f t="shared" si="6"/>
        <v>9</v>
      </c>
      <c r="G16" s="2">
        <f t="shared" si="7"/>
        <v>5405.9498350772719</v>
      </c>
      <c r="H16" s="2">
        <f t="shared" si="0"/>
        <v>148.16807506307623</v>
      </c>
      <c r="I16" s="2">
        <f t="shared" si="3"/>
        <v>1351.8319249369238</v>
      </c>
      <c r="J16" s="2">
        <f t="shared" si="8"/>
        <v>1500</v>
      </c>
      <c r="K16" s="2"/>
      <c r="L16" s="2"/>
      <c r="N16" s="46">
        <f t="shared" si="4"/>
        <v>5405.9498350772719</v>
      </c>
      <c r="O16" s="47">
        <f t="shared" si="1"/>
        <v>148.16807506307623</v>
      </c>
      <c r="P16" s="47">
        <f t="shared" si="2"/>
        <v>1351.8319249369238</v>
      </c>
      <c r="Q16" s="47">
        <f t="shared" si="9"/>
        <v>1500</v>
      </c>
      <c r="R16" s="48">
        <f t="shared" si="5"/>
        <v>1500</v>
      </c>
    </row>
    <row r="17" spans="2:18">
      <c r="F17" s="1">
        <f t="shared" si="6"/>
        <v>10</v>
      </c>
      <c r="G17" s="2">
        <f t="shared" si="7"/>
        <v>4054.1179101403482</v>
      </c>
      <c r="H17" s="2">
        <f t="shared" si="0"/>
        <v>111.11661505376337</v>
      </c>
      <c r="I17" s="2">
        <f t="shared" si="3"/>
        <v>1388.8833849462367</v>
      </c>
      <c r="J17" s="2">
        <f t="shared" si="8"/>
        <v>1500</v>
      </c>
      <c r="K17" s="2"/>
      <c r="L17" s="2"/>
      <c r="N17" s="46">
        <f t="shared" si="4"/>
        <v>4054.1179101403482</v>
      </c>
      <c r="O17" s="47">
        <f t="shared" si="1"/>
        <v>111.11661505376337</v>
      </c>
      <c r="P17" s="47">
        <f t="shared" si="2"/>
        <v>1388.8833849462367</v>
      </c>
      <c r="Q17" s="47">
        <f t="shared" si="9"/>
        <v>1500</v>
      </c>
      <c r="R17" s="48">
        <f t="shared" si="5"/>
        <v>1500</v>
      </c>
    </row>
    <row r="18" spans="2:18">
      <c r="F18" s="1">
        <f t="shared" si="6"/>
        <v>11</v>
      </c>
      <c r="G18" s="2">
        <f t="shared" si="7"/>
        <v>2665.2345251941115</v>
      </c>
      <c r="H18" s="2">
        <f t="shared" si="0"/>
        <v>73.049636278028601</v>
      </c>
      <c r="I18" s="2">
        <f t="shared" si="3"/>
        <v>1426.9503637219714</v>
      </c>
      <c r="J18" s="2">
        <f t="shared" si="8"/>
        <v>1500</v>
      </c>
      <c r="K18" s="2"/>
      <c r="L18" s="2"/>
      <c r="N18" s="46">
        <f t="shared" si="4"/>
        <v>2665.2345251941115</v>
      </c>
      <c r="O18" s="47">
        <f t="shared" si="1"/>
        <v>73.049636278028601</v>
      </c>
      <c r="P18" s="47">
        <f t="shared" si="2"/>
        <v>1426.9503637219714</v>
      </c>
      <c r="Q18" s="47">
        <f t="shared" si="9"/>
        <v>1500</v>
      </c>
      <c r="R18" s="48">
        <f t="shared" si="5"/>
        <v>1500</v>
      </c>
    </row>
    <row r="19" spans="2:18" ht="27" thickBot="1">
      <c r="B19" s="20" t="s">
        <v>37</v>
      </c>
      <c r="F19" s="6">
        <f t="shared" si="6"/>
        <v>12</v>
      </c>
      <c r="G19" s="7">
        <f t="shared" si="7"/>
        <v>1238.2841614721401</v>
      </c>
      <c r="H19" s="7">
        <f t="shared" si="0"/>
        <v>33.939305059015574</v>
      </c>
      <c r="I19" s="7">
        <f t="shared" si="3"/>
        <v>1466.0606949409844</v>
      </c>
      <c r="J19" s="7">
        <f t="shared" si="8"/>
        <v>1500</v>
      </c>
      <c r="K19" s="2"/>
      <c r="L19" s="2"/>
      <c r="N19" s="55">
        <f>IF(G19&lt;=0,"",G18-I18)</f>
        <v>1238.2841614721401</v>
      </c>
      <c r="O19" s="56">
        <f t="shared" si="1"/>
        <v>33.939305059015574</v>
      </c>
      <c r="P19" s="56">
        <f>+N19-O19</f>
        <v>1204.3448564131245</v>
      </c>
      <c r="Q19" s="56">
        <f t="shared" si="9"/>
        <v>1238.2841614721401</v>
      </c>
      <c r="R19" s="57">
        <f t="shared" si="5"/>
        <v>1238.2841614721401</v>
      </c>
    </row>
    <row r="20" spans="2:18" ht="30.75" customHeight="1" thickBot="1">
      <c r="F20" s="1">
        <f t="shared" si="6"/>
        <v>13</v>
      </c>
      <c r="G20" s="2">
        <f t="shared" si="7"/>
        <v>-227.77653346884426</v>
      </c>
      <c r="H20" s="2">
        <f t="shared" si="0"/>
        <v>-6.2429751548252401</v>
      </c>
      <c r="I20" s="2">
        <f t="shared" si="3"/>
        <v>1506.2429751548252</v>
      </c>
      <c r="J20" s="2">
        <f t="shared" si="8"/>
        <v>1500</v>
      </c>
      <c r="K20" s="2"/>
      <c r="L20" s="2"/>
      <c r="N20" s="9" t="str">
        <f t="shared" si="4"/>
        <v/>
      </c>
      <c r="O20" s="9" t="str">
        <f t="shared" si="1"/>
        <v/>
      </c>
      <c r="P20" s="9" t="str">
        <f t="shared" si="2"/>
        <v/>
      </c>
      <c r="Q20" s="9">
        <f t="shared" si="9"/>
        <v>-227.77653346884426</v>
      </c>
      <c r="R20" s="9" t="str">
        <f t="shared" si="5"/>
        <v/>
      </c>
    </row>
    <row r="21" spans="2:18">
      <c r="B21" s="58" t="s">
        <v>23</v>
      </c>
      <c r="C21" s="72">
        <f>C8</f>
        <v>15000</v>
      </c>
      <c r="F21" s="1">
        <f t="shared" si="6"/>
        <v>14</v>
      </c>
      <c r="G21" s="2">
        <f t="shared" si="7"/>
        <v>-1734.0195086236695</v>
      </c>
      <c r="H21" s="2">
        <f t="shared" si="0"/>
        <v>-47.526584698860404</v>
      </c>
      <c r="I21" s="2">
        <f t="shared" si="3"/>
        <v>247.5265846988604</v>
      </c>
      <c r="J21" s="2">
        <f t="shared" ref="J21:J52" si="10">IF(G21*$C$11&lt;=200,200,G21*$C$11)</f>
        <v>200</v>
      </c>
      <c r="K21" s="2"/>
      <c r="L21" s="2"/>
      <c r="N21" s="9" t="str">
        <f t="shared" si="4"/>
        <v/>
      </c>
      <c r="O21" s="9" t="str">
        <f t="shared" si="1"/>
        <v/>
      </c>
      <c r="P21" s="9" t="str">
        <f t="shared" si="2"/>
        <v/>
      </c>
      <c r="Q21" s="9">
        <f t="shared" si="9"/>
        <v>-1734.0195086236695</v>
      </c>
      <c r="R21" s="9" t="str">
        <f t="shared" si="5"/>
        <v/>
      </c>
    </row>
    <row r="22" spans="2:18">
      <c r="B22" s="58" t="s">
        <v>25</v>
      </c>
      <c r="C22" s="73">
        <f>+SUM(R8:R19)</f>
        <v>17738.28416147214</v>
      </c>
      <c r="F22" s="1">
        <f t="shared" si="6"/>
        <v>15</v>
      </c>
      <c r="G22" s="2">
        <f t="shared" si="7"/>
        <v>-1981.5460933225299</v>
      </c>
      <c r="H22" s="2">
        <f t="shared" si="0"/>
        <v>-54.310875841148338</v>
      </c>
      <c r="I22" s="2">
        <f t="shared" si="3"/>
        <v>254.31087584114834</v>
      </c>
      <c r="J22" s="2">
        <f t="shared" si="10"/>
        <v>200</v>
      </c>
      <c r="K22" s="2"/>
      <c r="L22" s="2"/>
      <c r="N22" s="9" t="str">
        <f t="shared" si="4"/>
        <v/>
      </c>
      <c r="O22" s="9" t="str">
        <f t="shared" si="1"/>
        <v/>
      </c>
      <c r="P22" s="9" t="str">
        <f t="shared" si="2"/>
        <v/>
      </c>
      <c r="Q22" s="9">
        <f t="shared" si="9"/>
        <v>-1981.5460933225299</v>
      </c>
      <c r="R22" s="9" t="str">
        <f t="shared" si="5"/>
        <v/>
      </c>
    </row>
    <row r="23" spans="2:18" ht="15.75" thickBot="1">
      <c r="B23" s="58" t="s">
        <v>24</v>
      </c>
      <c r="C23" s="74">
        <f>+SUM(O8:O19)</f>
        <v>2772.2234665311557</v>
      </c>
      <c r="F23" s="1">
        <f t="shared" si="6"/>
        <v>16</v>
      </c>
      <c r="G23" s="2">
        <f t="shared" si="7"/>
        <v>-2235.8569691636785</v>
      </c>
      <c r="H23" s="2">
        <f t="shared" si="0"/>
        <v>-61.281113096494487</v>
      </c>
      <c r="I23" s="2">
        <f t="shared" si="3"/>
        <v>261.28111309649449</v>
      </c>
      <c r="J23" s="2">
        <f t="shared" si="10"/>
        <v>200</v>
      </c>
      <c r="K23" s="2"/>
      <c r="L23" s="2"/>
      <c r="N23" s="9" t="str">
        <f t="shared" si="4"/>
        <v/>
      </c>
      <c r="O23" s="9" t="str">
        <f t="shared" si="1"/>
        <v/>
      </c>
      <c r="P23" s="9" t="str">
        <f t="shared" si="2"/>
        <v/>
      </c>
      <c r="Q23" s="9">
        <f t="shared" si="9"/>
        <v>-2235.8569691636785</v>
      </c>
      <c r="R23" s="9" t="str">
        <f t="shared" si="5"/>
        <v/>
      </c>
    </row>
    <row r="24" spans="2:18">
      <c r="F24" s="1">
        <f t="shared" si="6"/>
        <v>17</v>
      </c>
      <c r="G24" s="2">
        <f t="shared" si="7"/>
        <v>-2497.1380822601732</v>
      </c>
      <c r="H24" s="2">
        <f t="shared" si="0"/>
        <v>-68.442392937947574</v>
      </c>
      <c r="I24" s="2">
        <f t="shared" si="3"/>
        <v>268.4423929379476</v>
      </c>
      <c r="J24" s="2">
        <f t="shared" si="10"/>
        <v>200</v>
      </c>
      <c r="K24" s="2"/>
      <c r="L24" s="2"/>
      <c r="N24" s="9" t="str">
        <f t="shared" si="4"/>
        <v/>
      </c>
      <c r="O24" s="9" t="str">
        <f t="shared" si="1"/>
        <v/>
      </c>
      <c r="P24" s="9" t="str">
        <f t="shared" si="2"/>
        <v/>
      </c>
      <c r="Q24" s="9">
        <f t="shared" si="9"/>
        <v>-2497.1380822601732</v>
      </c>
      <c r="R24" s="9" t="str">
        <f t="shared" si="5"/>
        <v/>
      </c>
    </row>
    <row r="25" spans="2:18">
      <c r="F25" s="1">
        <f t="shared" si="6"/>
        <v>18</v>
      </c>
      <c r="G25" s="2">
        <f t="shared" si="7"/>
        <v>-2765.5804751981209</v>
      </c>
      <c r="H25" s="2">
        <f t="shared" si="0"/>
        <v>-75.79995152438849</v>
      </c>
      <c r="I25" s="2">
        <f t="shared" si="3"/>
        <v>275.79995152438846</v>
      </c>
      <c r="J25" s="2">
        <f t="shared" si="10"/>
        <v>200</v>
      </c>
      <c r="K25" s="2"/>
      <c r="L25" s="2"/>
      <c r="N25" s="9" t="str">
        <f t="shared" si="4"/>
        <v/>
      </c>
      <c r="O25" s="9" t="str">
        <f t="shared" si="1"/>
        <v/>
      </c>
      <c r="P25" s="9" t="str">
        <f t="shared" si="2"/>
        <v/>
      </c>
      <c r="Q25" s="9">
        <f t="shared" si="9"/>
        <v>-2765.5804751981209</v>
      </c>
      <c r="R25" s="9" t="str">
        <f t="shared" si="5"/>
        <v/>
      </c>
    </row>
    <row r="26" spans="2:18">
      <c r="F26" s="1">
        <f t="shared" si="6"/>
        <v>19</v>
      </c>
      <c r="G26" s="2">
        <f t="shared" si="7"/>
        <v>-3041.3804267225096</v>
      </c>
      <c r="H26" s="2">
        <f t="shared" si="0"/>
        <v>-83.359168529086119</v>
      </c>
      <c r="I26" s="2">
        <f t="shared" si="3"/>
        <v>283.35916852908611</v>
      </c>
      <c r="J26" s="2">
        <f t="shared" si="10"/>
        <v>200</v>
      </c>
      <c r="K26" s="2"/>
      <c r="L26" s="2"/>
      <c r="N26" s="9" t="str">
        <f t="shared" si="4"/>
        <v/>
      </c>
      <c r="O26" s="9" t="str">
        <f t="shared" si="1"/>
        <v/>
      </c>
      <c r="P26" s="9" t="str">
        <f t="shared" si="2"/>
        <v/>
      </c>
      <c r="Q26" s="9">
        <f t="shared" si="9"/>
        <v>-3041.3804267225096</v>
      </c>
      <c r="R26" s="9" t="str">
        <f t="shared" si="5"/>
        <v/>
      </c>
    </row>
    <row r="27" spans="2:18">
      <c r="F27" s="1">
        <f t="shared" si="6"/>
        <v>20</v>
      </c>
      <c r="G27" s="2">
        <f t="shared" si="7"/>
        <v>-3324.7395952515958</v>
      </c>
      <c r="H27" s="2">
        <f t="shared" si="0"/>
        <v>-91.125571073187487</v>
      </c>
      <c r="I27" s="2">
        <f t="shared" si="3"/>
        <v>291.12557107318747</v>
      </c>
      <c r="J27" s="2">
        <f t="shared" si="10"/>
        <v>200</v>
      </c>
      <c r="K27" s="2"/>
      <c r="L27" s="2"/>
      <c r="N27" s="9" t="str">
        <f t="shared" si="4"/>
        <v/>
      </c>
      <c r="O27" s="9" t="str">
        <f t="shared" si="1"/>
        <v/>
      </c>
      <c r="P27" s="9" t="str">
        <f t="shared" si="2"/>
        <v/>
      </c>
      <c r="Q27" s="9">
        <f t="shared" si="9"/>
        <v>-3324.7395952515958</v>
      </c>
      <c r="R27" s="9" t="str">
        <f t="shared" si="5"/>
        <v/>
      </c>
    </row>
    <row r="28" spans="2:18">
      <c r="F28" s="1">
        <f t="shared" si="6"/>
        <v>21</v>
      </c>
      <c r="G28" s="2">
        <f t="shared" si="7"/>
        <v>-3615.8651663247833</v>
      </c>
      <c r="H28" s="2">
        <f t="shared" si="0"/>
        <v>-99.104837767018438</v>
      </c>
      <c r="I28" s="2">
        <f t="shared" si="3"/>
        <v>299.10483776701847</v>
      </c>
      <c r="J28" s="2">
        <f t="shared" si="10"/>
        <v>200</v>
      </c>
      <c r="K28" s="2"/>
      <c r="L28" s="2"/>
      <c r="N28" s="9" t="str">
        <f t="shared" si="4"/>
        <v/>
      </c>
      <c r="O28" s="9" t="str">
        <f t="shared" si="1"/>
        <v/>
      </c>
      <c r="P28" s="9" t="str">
        <f t="shared" si="2"/>
        <v/>
      </c>
      <c r="Q28" s="9">
        <f t="shared" si="9"/>
        <v>-3615.8651663247833</v>
      </c>
      <c r="R28" s="9" t="str">
        <f t="shared" si="5"/>
        <v/>
      </c>
    </row>
    <row r="29" spans="2:18">
      <c r="F29" s="1">
        <f t="shared" si="6"/>
        <v>22</v>
      </c>
      <c r="G29" s="2">
        <f t="shared" si="7"/>
        <v>-3914.9700040918019</v>
      </c>
      <c r="H29" s="2">
        <f t="shared" si="0"/>
        <v>-107.30280286214948</v>
      </c>
      <c r="I29" s="2">
        <f t="shared" si="3"/>
        <v>307.30280286214946</v>
      </c>
      <c r="J29" s="2">
        <f t="shared" si="10"/>
        <v>200</v>
      </c>
      <c r="K29" s="2"/>
      <c r="L29" s="2"/>
      <c r="N29" s="9" t="str">
        <f t="shared" si="4"/>
        <v/>
      </c>
      <c r="O29" s="9" t="str">
        <f t="shared" si="1"/>
        <v/>
      </c>
      <c r="P29" s="9" t="str">
        <f t="shared" si="2"/>
        <v/>
      </c>
      <c r="Q29" s="9">
        <f t="shared" si="9"/>
        <v>-3914.9700040918019</v>
      </c>
      <c r="R29" s="9" t="str">
        <f t="shared" si="5"/>
        <v/>
      </c>
    </row>
    <row r="30" spans="2:18">
      <c r="F30" s="1">
        <f t="shared" si="6"/>
        <v>23</v>
      </c>
      <c r="G30" s="2">
        <f t="shared" si="7"/>
        <v>-4222.2728069539517</v>
      </c>
      <c r="H30" s="2">
        <f t="shared" si="0"/>
        <v>-115.72546051726289</v>
      </c>
      <c r="I30" s="2">
        <f t="shared" si="3"/>
        <v>315.72546051726289</v>
      </c>
      <c r="J30" s="2">
        <f t="shared" si="10"/>
        <v>200</v>
      </c>
      <c r="K30" s="2"/>
      <c r="L30" s="2"/>
      <c r="N30" s="9" t="str">
        <f t="shared" si="4"/>
        <v/>
      </c>
      <c r="O30" s="9" t="str">
        <f t="shared" si="1"/>
        <v/>
      </c>
      <c r="P30" s="9" t="str">
        <f t="shared" si="2"/>
        <v/>
      </c>
      <c r="Q30" s="9">
        <f t="shared" si="9"/>
        <v>-4222.2728069539517</v>
      </c>
      <c r="R30" s="9" t="str">
        <f t="shared" si="5"/>
        <v/>
      </c>
    </row>
    <row r="31" spans="2:18">
      <c r="F31" s="4">
        <f t="shared" si="6"/>
        <v>24</v>
      </c>
      <c r="G31" s="5">
        <f t="shared" si="7"/>
        <v>-4537.9982674712146</v>
      </c>
      <c r="H31" s="5">
        <f t="shared" si="0"/>
        <v>-124.3789691809402</v>
      </c>
      <c r="I31" s="5">
        <f t="shared" si="3"/>
        <v>324.3789691809402</v>
      </c>
      <c r="J31" s="5">
        <f t="shared" si="10"/>
        <v>200</v>
      </c>
      <c r="K31" s="2"/>
      <c r="L31" s="2"/>
      <c r="N31" s="15" t="str">
        <f t="shared" si="4"/>
        <v/>
      </c>
      <c r="O31" s="15" t="str">
        <f t="shared" si="1"/>
        <v/>
      </c>
      <c r="P31" s="15" t="str">
        <f t="shared" si="2"/>
        <v/>
      </c>
      <c r="Q31" s="15">
        <f t="shared" si="9"/>
        <v>-4537.9982674712146</v>
      </c>
      <c r="R31" s="15" t="str">
        <f t="shared" si="5"/>
        <v/>
      </c>
    </row>
    <row r="32" spans="2:18">
      <c r="F32" s="1">
        <f t="shared" si="6"/>
        <v>25</v>
      </c>
      <c r="G32" s="2">
        <f t="shared" si="7"/>
        <v>-4862.3772366521553</v>
      </c>
      <c r="H32" s="2">
        <f t="shared" si="0"/>
        <v>-133.26965609457449</v>
      </c>
      <c r="I32" s="2">
        <f t="shared" si="3"/>
        <v>333.26965609457449</v>
      </c>
      <c r="J32" s="2">
        <f t="shared" si="10"/>
        <v>200</v>
      </c>
      <c r="K32" s="2"/>
      <c r="L32" s="2"/>
      <c r="N32" s="9" t="str">
        <f t="shared" si="4"/>
        <v/>
      </c>
      <c r="O32" s="9" t="str">
        <f t="shared" si="1"/>
        <v/>
      </c>
      <c r="P32" s="9" t="str">
        <f t="shared" si="2"/>
        <v/>
      </c>
      <c r="Q32" s="9">
        <f t="shared" si="9"/>
        <v>-4862.3772366521553</v>
      </c>
      <c r="R32" s="9" t="str">
        <f t="shared" si="5"/>
        <v/>
      </c>
    </row>
    <row r="33" spans="6:18">
      <c r="F33" s="1">
        <f t="shared" si="6"/>
        <v>26</v>
      </c>
      <c r="G33" s="2">
        <f t="shared" si="7"/>
        <v>-5195.6468927467295</v>
      </c>
      <c r="H33" s="2">
        <f t="shared" si="0"/>
        <v>-142.40402191869995</v>
      </c>
      <c r="I33" s="2">
        <f t="shared" si="3"/>
        <v>342.40402191869998</v>
      </c>
      <c r="J33" s="2">
        <f t="shared" si="10"/>
        <v>200</v>
      </c>
      <c r="K33" s="2"/>
      <c r="L33" s="2"/>
      <c r="N33" s="9" t="str">
        <f t="shared" si="4"/>
        <v/>
      </c>
      <c r="O33" s="9" t="str">
        <f t="shared" si="1"/>
        <v/>
      </c>
      <c r="P33" s="9" t="str">
        <f t="shared" si="2"/>
        <v/>
      </c>
      <c r="Q33" s="9">
        <f t="shared" si="9"/>
        <v>-5195.6468927467295</v>
      </c>
      <c r="R33" s="9" t="str">
        <f t="shared" si="5"/>
        <v/>
      </c>
    </row>
    <row r="34" spans="6:18">
      <c r="F34" s="1">
        <f t="shared" si="6"/>
        <v>27</v>
      </c>
      <c r="G34" s="2">
        <f t="shared" si="7"/>
        <v>-5538.0509146654294</v>
      </c>
      <c r="H34" s="2">
        <f t="shared" si="0"/>
        <v>-151.78874548612166</v>
      </c>
      <c r="I34" s="2">
        <f t="shared" si="3"/>
        <v>351.78874548612168</v>
      </c>
      <c r="J34" s="2">
        <f t="shared" si="10"/>
        <v>200</v>
      </c>
      <c r="K34" s="2"/>
      <c r="L34" s="2"/>
      <c r="N34" s="9" t="str">
        <f t="shared" si="4"/>
        <v/>
      </c>
      <c r="O34" s="9" t="str">
        <f t="shared" si="1"/>
        <v/>
      </c>
      <c r="P34" s="9" t="str">
        <f t="shared" si="2"/>
        <v/>
      </c>
      <c r="Q34" s="9">
        <f t="shared" si="9"/>
        <v>-5538.0509146654294</v>
      </c>
      <c r="R34" s="9" t="str">
        <f t="shared" si="5"/>
        <v/>
      </c>
    </row>
    <row r="35" spans="6:18">
      <c r="F35" s="1">
        <f t="shared" si="6"/>
        <v>28</v>
      </c>
      <c r="G35" s="2">
        <f t="shared" si="7"/>
        <v>-5889.8396601515515</v>
      </c>
      <c r="H35" s="2">
        <f t="shared" si="0"/>
        <v>-161.43068868532043</v>
      </c>
      <c r="I35" s="2">
        <f t="shared" si="3"/>
        <v>361.43068868532043</v>
      </c>
      <c r="J35" s="2">
        <f t="shared" si="10"/>
        <v>200</v>
      </c>
      <c r="K35" s="2"/>
      <c r="L35" s="2"/>
      <c r="N35" s="9" t="str">
        <f t="shared" si="4"/>
        <v/>
      </c>
      <c r="O35" s="9" t="str">
        <f t="shared" si="1"/>
        <v/>
      </c>
      <c r="P35" s="9" t="str">
        <f t="shared" si="2"/>
        <v/>
      </c>
      <c r="Q35" s="9">
        <f t="shared" si="9"/>
        <v>-5889.8396601515515</v>
      </c>
      <c r="R35" s="9" t="str">
        <f t="shared" si="5"/>
        <v/>
      </c>
    </row>
    <row r="36" spans="6:18">
      <c r="F36" s="1">
        <f t="shared" si="6"/>
        <v>29</v>
      </c>
      <c r="G36" s="2">
        <f t="shared" si="7"/>
        <v>-6251.2703488368716</v>
      </c>
      <c r="H36" s="2">
        <f t="shared" si="0"/>
        <v>-171.33690147770392</v>
      </c>
      <c r="I36" s="2">
        <f t="shared" si="3"/>
        <v>371.33690147770392</v>
      </c>
      <c r="J36" s="2">
        <f t="shared" si="10"/>
        <v>200</v>
      </c>
      <c r="K36" s="2"/>
      <c r="L36" s="2"/>
      <c r="N36" s="9" t="str">
        <f t="shared" si="4"/>
        <v/>
      </c>
      <c r="O36" s="9" t="str">
        <f t="shared" si="1"/>
        <v/>
      </c>
      <c r="P36" s="9" t="str">
        <f t="shared" si="2"/>
        <v/>
      </c>
      <c r="Q36" s="9">
        <f t="shared" si="9"/>
        <v>-6251.2703488368716</v>
      </c>
      <c r="R36" s="9" t="str">
        <f t="shared" si="5"/>
        <v/>
      </c>
    </row>
    <row r="37" spans="6:18">
      <c r="F37" s="1">
        <f t="shared" si="6"/>
        <v>30</v>
      </c>
      <c r="G37" s="2">
        <f t="shared" si="7"/>
        <v>-6622.6072503145751</v>
      </c>
      <c r="H37" s="2">
        <f t="shared" si="0"/>
        <v>-181.51462705237199</v>
      </c>
      <c r="I37" s="2">
        <f t="shared" si="3"/>
        <v>381.51462705237202</v>
      </c>
      <c r="J37" s="2">
        <f t="shared" si="10"/>
        <v>200</v>
      </c>
      <c r="K37" s="2"/>
      <c r="L37" s="2"/>
      <c r="N37" s="9" t="str">
        <f t="shared" si="4"/>
        <v/>
      </c>
      <c r="O37" s="9" t="str">
        <f t="shared" si="1"/>
        <v/>
      </c>
      <c r="P37" s="9" t="str">
        <f t="shared" si="2"/>
        <v/>
      </c>
      <c r="Q37" s="9">
        <f t="shared" si="9"/>
        <v>-6622.6072503145751</v>
      </c>
      <c r="R37" s="9" t="str">
        <f t="shared" si="5"/>
        <v/>
      </c>
    </row>
    <row r="38" spans="6:18">
      <c r="F38" s="1">
        <f t="shared" si="6"/>
        <v>31</v>
      </c>
      <c r="G38" s="2">
        <f t="shared" si="7"/>
        <v>-7004.121877366947</v>
      </c>
      <c r="H38" s="2">
        <f t="shared" si="0"/>
        <v>-191.97130712216574</v>
      </c>
      <c r="I38" s="2">
        <f t="shared" si="3"/>
        <v>391.97130712216574</v>
      </c>
      <c r="J38" s="2">
        <f t="shared" si="10"/>
        <v>200</v>
      </c>
      <c r="K38" s="2"/>
      <c r="L38" s="2"/>
      <c r="N38" s="9" t="str">
        <f t="shared" si="4"/>
        <v/>
      </c>
      <c r="O38" s="9" t="str">
        <f t="shared" si="1"/>
        <v/>
      </c>
      <c r="P38" s="9" t="str">
        <f t="shared" si="2"/>
        <v/>
      </c>
      <c r="Q38" s="9">
        <f t="shared" si="9"/>
        <v>-7004.121877366947</v>
      </c>
      <c r="R38" s="9" t="str">
        <f t="shared" si="5"/>
        <v/>
      </c>
    </row>
    <row r="39" spans="6:18">
      <c r="F39" s="1">
        <f t="shared" si="6"/>
        <v>32</v>
      </c>
      <c r="G39" s="2">
        <f t="shared" si="7"/>
        <v>-7396.0931844891129</v>
      </c>
      <c r="H39" s="2">
        <f t="shared" si="0"/>
        <v>-202.71458736487244</v>
      </c>
      <c r="I39" s="2">
        <f t="shared" si="3"/>
        <v>402.71458736487244</v>
      </c>
      <c r="J39" s="2">
        <f t="shared" si="10"/>
        <v>200</v>
      </c>
      <c r="K39" s="2"/>
      <c r="L39" s="2"/>
      <c r="N39" s="9" t="str">
        <f t="shared" si="4"/>
        <v/>
      </c>
      <c r="O39" s="9" t="str">
        <f t="shared" si="1"/>
        <v/>
      </c>
      <c r="P39" s="9" t="str">
        <f t="shared" si="2"/>
        <v/>
      </c>
      <c r="Q39" s="9">
        <f t="shared" si="9"/>
        <v>-7396.0931844891129</v>
      </c>
      <c r="R39" s="9" t="str">
        <f t="shared" si="5"/>
        <v/>
      </c>
    </row>
    <row r="40" spans="6:18">
      <c r="F40" s="1">
        <f t="shared" si="6"/>
        <v>33</v>
      </c>
      <c r="G40" s="2">
        <f t="shared" si="7"/>
        <v>-7798.8077718539853</v>
      </c>
      <c r="H40" s="2">
        <f t="shared" ref="H40:H71" si="11">G40*($C$9/360*30)</f>
        <v>-213.75232301356465</v>
      </c>
      <c r="I40" s="2">
        <f t="shared" si="3"/>
        <v>413.75232301356465</v>
      </c>
      <c r="J40" s="2">
        <f t="shared" si="10"/>
        <v>200</v>
      </c>
      <c r="K40" s="2"/>
      <c r="L40" s="2"/>
      <c r="N40" s="9" t="str">
        <f t="shared" si="4"/>
        <v/>
      </c>
      <c r="O40" s="9" t="str">
        <f t="shared" ref="O40:O71" si="12">IF(G40&gt;=0,G40*($C$9/360*30),"")</f>
        <v/>
      </c>
      <c r="P40" s="9" t="str">
        <f t="shared" si="2"/>
        <v/>
      </c>
      <c r="Q40" s="9">
        <f t="shared" si="9"/>
        <v>-7798.8077718539853</v>
      </c>
      <c r="R40" s="9" t="str">
        <f t="shared" si="5"/>
        <v/>
      </c>
    </row>
    <row r="41" spans="6:18">
      <c r="F41" s="1">
        <f t="shared" si="6"/>
        <v>34</v>
      </c>
      <c r="G41" s="2">
        <f t="shared" si="7"/>
        <v>-8212.5600948675492</v>
      </c>
      <c r="H41" s="2">
        <f t="shared" si="11"/>
        <v>-225.09258460016142</v>
      </c>
      <c r="I41" s="2">
        <f t="shared" si="3"/>
        <v>425.09258460016144</v>
      </c>
      <c r="J41" s="2">
        <f t="shared" si="10"/>
        <v>200</v>
      </c>
      <c r="K41" s="2"/>
      <c r="L41" s="2"/>
      <c r="N41" s="9" t="str">
        <f t="shared" si="4"/>
        <v/>
      </c>
      <c r="O41" s="9" t="str">
        <f t="shared" si="12"/>
        <v/>
      </c>
      <c r="P41" s="9" t="str">
        <f t="shared" si="2"/>
        <v/>
      </c>
      <c r="Q41" s="9">
        <f t="shared" si="9"/>
        <v>-8212.5600948675492</v>
      </c>
      <c r="R41" s="9" t="str">
        <f t="shared" si="5"/>
        <v/>
      </c>
    </row>
    <row r="42" spans="6:18">
      <c r="F42" s="1">
        <f t="shared" si="6"/>
        <v>35</v>
      </c>
      <c r="G42" s="2">
        <f t="shared" si="7"/>
        <v>-8637.6526794677102</v>
      </c>
      <c r="H42" s="2">
        <f t="shared" si="11"/>
        <v>-236.74366385641082</v>
      </c>
      <c r="I42" s="2">
        <f t="shared" si="3"/>
        <v>436.74366385641082</v>
      </c>
      <c r="J42" s="2">
        <f t="shared" si="10"/>
        <v>200</v>
      </c>
      <c r="K42" s="2"/>
      <c r="L42" s="2"/>
      <c r="N42" s="9" t="str">
        <f t="shared" si="4"/>
        <v/>
      </c>
      <c r="O42" s="9" t="str">
        <f t="shared" si="12"/>
        <v/>
      </c>
      <c r="P42" s="9" t="str">
        <f t="shared" si="2"/>
        <v/>
      </c>
      <c r="Q42" s="9">
        <f t="shared" si="9"/>
        <v>-8637.6526794677102</v>
      </c>
      <c r="R42" s="9" t="str">
        <f t="shared" si="5"/>
        <v/>
      </c>
    </row>
    <row r="43" spans="6:18">
      <c r="F43" s="6">
        <f t="shared" si="6"/>
        <v>36</v>
      </c>
      <c r="G43" s="7">
        <f t="shared" si="7"/>
        <v>-9074.3963433241206</v>
      </c>
      <c r="H43" s="7">
        <f t="shared" si="11"/>
        <v>-248.7140797766086</v>
      </c>
      <c r="I43" s="7">
        <f t="shared" si="3"/>
        <v>448.71407977660863</v>
      </c>
      <c r="J43" s="7">
        <f t="shared" si="10"/>
        <v>200</v>
      </c>
      <c r="K43" s="2"/>
      <c r="L43" s="2"/>
      <c r="N43" s="15" t="str">
        <f t="shared" si="4"/>
        <v/>
      </c>
      <c r="O43" s="15" t="str">
        <f t="shared" si="12"/>
        <v/>
      </c>
      <c r="P43" s="15" t="str">
        <f t="shared" si="2"/>
        <v/>
      </c>
      <c r="Q43" s="15">
        <f t="shared" ref="Q43:Q73" si="13">IF(G43&gt;J42,$C$12,G43)</f>
        <v>-9074.3963433241206</v>
      </c>
      <c r="R43" s="15" t="str">
        <f t="shared" si="5"/>
        <v/>
      </c>
    </row>
    <row r="44" spans="6:18">
      <c r="F44" s="1">
        <f t="shared" si="6"/>
        <v>37</v>
      </c>
      <c r="G44" s="2">
        <f t="shared" si="7"/>
        <v>-9523.1104231007284</v>
      </c>
      <c r="H44" s="2">
        <f t="shared" si="11"/>
        <v>-261.01258484648582</v>
      </c>
      <c r="I44" s="2">
        <f t="shared" si="3"/>
        <v>461.01258484648582</v>
      </c>
      <c r="J44" s="2">
        <f t="shared" si="10"/>
        <v>200</v>
      </c>
      <c r="K44" s="2"/>
      <c r="L44" s="2"/>
      <c r="N44" s="9" t="str">
        <f t="shared" si="4"/>
        <v/>
      </c>
      <c r="O44" s="9" t="str">
        <f t="shared" si="12"/>
        <v/>
      </c>
      <c r="P44" s="9" t="str">
        <f t="shared" si="2"/>
        <v/>
      </c>
      <c r="Q44" s="9">
        <f t="shared" si="13"/>
        <v>-9523.1104231007284</v>
      </c>
      <c r="R44" s="9" t="str">
        <f t="shared" si="5"/>
        <v/>
      </c>
    </row>
    <row r="45" spans="6:18">
      <c r="F45" s="1">
        <f t="shared" si="6"/>
        <v>38</v>
      </c>
      <c r="G45" s="2">
        <f t="shared" si="7"/>
        <v>-9984.1230079472134</v>
      </c>
      <c r="H45" s="2">
        <f t="shared" si="11"/>
        <v>-273.64817144281989</v>
      </c>
      <c r="I45" s="2">
        <f t="shared" si="3"/>
        <v>473.64817144281989</v>
      </c>
      <c r="J45" s="2">
        <f t="shared" si="10"/>
        <v>200</v>
      </c>
      <c r="K45" s="2"/>
      <c r="L45" s="2"/>
      <c r="N45" s="9" t="str">
        <f t="shared" si="4"/>
        <v/>
      </c>
      <c r="O45" s="9" t="str">
        <f t="shared" si="12"/>
        <v/>
      </c>
      <c r="P45" s="9" t="str">
        <f t="shared" si="2"/>
        <v/>
      </c>
      <c r="Q45" s="9">
        <f t="shared" si="13"/>
        <v>-9984.1230079472134</v>
      </c>
      <c r="R45" s="9" t="str">
        <f t="shared" si="5"/>
        <v/>
      </c>
    </row>
    <row r="46" spans="6:18">
      <c r="F46" s="1">
        <f t="shared" si="6"/>
        <v>39</v>
      </c>
      <c r="G46" s="2">
        <f t="shared" si="7"/>
        <v>-10457.771179390033</v>
      </c>
      <c r="H46" s="2">
        <f t="shared" si="11"/>
        <v>-286.63007840844847</v>
      </c>
      <c r="I46" s="2">
        <f t="shared" si="3"/>
        <v>486.63007840844847</v>
      </c>
      <c r="J46" s="2">
        <f t="shared" si="10"/>
        <v>200</v>
      </c>
      <c r="K46" s="2"/>
      <c r="L46" s="2"/>
      <c r="N46" s="9" t="str">
        <f t="shared" si="4"/>
        <v/>
      </c>
      <c r="O46" s="9" t="str">
        <f t="shared" si="12"/>
        <v/>
      </c>
      <c r="P46" s="9" t="str">
        <f t="shared" si="2"/>
        <v/>
      </c>
      <c r="Q46" s="9">
        <f t="shared" si="13"/>
        <v>-10457.771179390033</v>
      </c>
      <c r="R46" s="9" t="str">
        <f t="shared" si="5"/>
        <v/>
      </c>
    </row>
    <row r="47" spans="6:18">
      <c r="F47" s="1">
        <f t="shared" si="6"/>
        <v>40</v>
      </c>
      <c r="G47" s="2">
        <f t="shared" si="7"/>
        <v>-10944.401257798481</v>
      </c>
      <c r="H47" s="2">
        <f t="shared" si="11"/>
        <v>-299.96779780749335</v>
      </c>
      <c r="I47" s="2">
        <f t="shared" si="3"/>
        <v>499.96779780749335</v>
      </c>
      <c r="J47" s="2">
        <f t="shared" si="10"/>
        <v>200</v>
      </c>
      <c r="K47" s="2"/>
      <c r="L47" s="2"/>
      <c r="N47" s="9" t="str">
        <f t="shared" si="4"/>
        <v/>
      </c>
      <c r="O47" s="9" t="str">
        <f t="shared" si="12"/>
        <v/>
      </c>
      <c r="P47" s="9" t="str">
        <f t="shared" si="2"/>
        <v/>
      </c>
      <c r="Q47" s="9">
        <f t="shared" si="13"/>
        <v>-10944.401257798481</v>
      </c>
      <c r="R47" s="9" t="str">
        <f t="shared" si="5"/>
        <v/>
      </c>
    </row>
    <row r="48" spans="6:18">
      <c r="F48" s="1">
        <f t="shared" si="6"/>
        <v>41</v>
      </c>
      <c r="G48" s="2">
        <f t="shared" si="7"/>
        <v>-11444.369055605976</v>
      </c>
      <c r="H48" s="2">
        <f t="shared" si="11"/>
        <v>-313.67108186573375</v>
      </c>
      <c r="I48" s="2">
        <f t="shared" si="3"/>
        <v>513.67108186573375</v>
      </c>
      <c r="J48" s="2">
        <f t="shared" si="10"/>
        <v>200</v>
      </c>
      <c r="K48" s="2"/>
      <c r="L48" s="2"/>
      <c r="N48" s="9" t="str">
        <f t="shared" si="4"/>
        <v/>
      </c>
      <c r="O48" s="9" t="str">
        <f t="shared" si="12"/>
        <v/>
      </c>
      <c r="P48" s="9" t="str">
        <f t="shared" si="2"/>
        <v/>
      </c>
      <c r="Q48" s="9">
        <f t="shared" si="13"/>
        <v>-11444.369055605976</v>
      </c>
      <c r="R48" s="9" t="str">
        <f t="shared" si="5"/>
        <v/>
      </c>
    </row>
    <row r="49" spans="6:18">
      <c r="F49" s="1">
        <f t="shared" si="6"/>
        <v>42</v>
      </c>
      <c r="G49" s="2">
        <f t="shared" si="7"/>
        <v>-11958.040137471709</v>
      </c>
      <c r="H49" s="2">
        <f t="shared" si="11"/>
        <v>-327.74995010120375</v>
      </c>
      <c r="I49" s="2">
        <f t="shared" si="3"/>
        <v>527.74995010120369</v>
      </c>
      <c r="J49" s="2">
        <f t="shared" si="10"/>
        <v>200</v>
      </c>
      <c r="K49" s="2"/>
      <c r="L49" s="2"/>
      <c r="N49" s="9" t="str">
        <f t="shared" si="4"/>
        <v/>
      </c>
      <c r="O49" s="9" t="str">
        <f t="shared" si="12"/>
        <v/>
      </c>
      <c r="P49" s="9" t="str">
        <f t="shared" si="2"/>
        <v/>
      </c>
      <c r="Q49" s="9">
        <f t="shared" si="13"/>
        <v>-11958.040137471709</v>
      </c>
      <c r="R49" s="9" t="str">
        <f t="shared" si="5"/>
        <v/>
      </c>
    </row>
    <row r="50" spans="6:18">
      <c r="F50" s="1">
        <f t="shared" si="6"/>
        <v>43</v>
      </c>
      <c r="G50" s="2">
        <f t="shared" si="7"/>
        <v>-12485.790087572914</v>
      </c>
      <c r="H50" s="2">
        <f t="shared" si="11"/>
        <v>-342.21469665022761</v>
      </c>
      <c r="I50" s="2">
        <f t="shared" si="3"/>
        <v>542.21469665022755</v>
      </c>
      <c r="J50" s="2">
        <f t="shared" si="10"/>
        <v>200</v>
      </c>
      <c r="K50" s="2"/>
      <c r="L50" s="2"/>
      <c r="N50" s="9" t="str">
        <f t="shared" si="4"/>
        <v/>
      </c>
      <c r="O50" s="9" t="str">
        <f t="shared" si="12"/>
        <v/>
      </c>
      <c r="P50" s="9" t="str">
        <f t="shared" si="2"/>
        <v/>
      </c>
      <c r="Q50" s="9">
        <f t="shared" si="13"/>
        <v>-12485.790087572914</v>
      </c>
      <c r="R50" s="9" t="str">
        <f t="shared" si="5"/>
        <v/>
      </c>
    </row>
    <row r="51" spans="6:18">
      <c r="F51" s="1">
        <f t="shared" si="6"/>
        <v>44</v>
      </c>
      <c r="G51" s="2">
        <f t="shared" si="7"/>
        <v>-13028.004784223142</v>
      </c>
      <c r="H51" s="2">
        <f t="shared" si="11"/>
        <v>-357.07589779424927</v>
      </c>
      <c r="I51" s="2">
        <f t="shared" si="3"/>
        <v>557.07589779424927</v>
      </c>
      <c r="J51" s="2">
        <f t="shared" si="10"/>
        <v>200</v>
      </c>
      <c r="K51" s="2"/>
      <c r="L51" s="2"/>
      <c r="N51" s="9" t="str">
        <f t="shared" si="4"/>
        <v/>
      </c>
      <c r="O51" s="9" t="str">
        <f t="shared" si="12"/>
        <v/>
      </c>
      <c r="P51" s="9" t="str">
        <f t="shared" si="2"/>
        <v/>
      </c>
      <c r="Q51" s="9">
        <f t="shared" si="13"/>
        <v>-13028.004784223142</v>
      </c>
      <c r="R51" s="9" t="str">
        <f t="shared" si="5"/>
        <v/>
      </c>
    </row>
    <row r="52" spans="6:18">
      <c r="F52" s="1">
        <f t="shared" si="6"/>
        <v>45</v>
      </c>
      <c r="G52" s="2">
        <f t="shared" si="7"/>
        <v>-13585.080682017391</v>
      </c>
      <c r="H52" s="2">
        <f t="shared" si="11"/>
        <v>-372.34441969296</v>
      </c>
      <c r="I52" s="2">
        <f t="shared" si="3"/>
        <v>572.34441969295995</v>
      </c>
      <c r="J52" s="2">
        <f t="shared" si="10"/>
        <v>200</v>
      </c>
      <c r="K52" s="2"/>
      <c r="L52" s="2"/>
      <c r="N52" s="9" t="str">
        <f t="shared" si="4"/>
        <v/>
      </c>
      <c r="O52" s="9" t="str">
        <f t="shared" si="12"/>
        <v/>
      </c>
      <c r="P52" s="9" t="str">
        <f t="shared" si="2"/>
        <v/>
      </c>
      <c r="Q52" s="9">
        <f t="shared" si="13"/>
        <v>-13585.080682017391</v>
      </c>
      <c r="R52" s="9" t="str">
        <f t="shared" si="5"/>
        <v/>
      </c>
    </row>
    <row r="53" spans="6:18">
      <c r="F53" s="1">
        <f t="shared" si="6"/>
        <v>46</v>
      </c>
      <c r="G53" s="2">
        <f t="shared" si="7"/>
        <v>-14157.425101710351</v>
      </c>
      <c r="H53" s="2">
        <f t="shared" si="11"/>
        <v>-388.03142632937784</v>
      </c>
      <c r="I53" s="2">
        <f t="shared" si="3"/>
        <v>588.03142632937784</v>
      </c>
      <c r="J53" s="2">
        <f t="shared" ref="J53:J84" si="14">IF(G53*$C$11&lt;=200,200,G53*$C$11)</f>
        <v>200</v>
      </c>
      <c r="K53" s="2"/>
      <c r="L53" s="2"/>
      <c r="N53" s="9" t="str">
        <f t="shared" si="4"/>
        <v/>
      </c>
      <c r="O53" s="9" t="str">
        <f t="shared" si="12"/>
        <v/>
      </c>
      <c r="P53" s="9" t="str">
        <f t="shared" si="2"/>
        <v/>
      </c>
      <c r="Q53" s="9">
        <f t="shared" si="13"/>
        <v>-14157.425101710351</v>
      </c>
      <c r="R53" s="9" t="str">
        <f t="shared" si="5"/>
        <v/>
      </c>
    </row>
    <row r="54" spans="6:18">
      <c r="F54" s="1">
        <f t="shared" si="6"/>
        <v>47</v>
      </c>
      <c r="G54" s="2">
        <f t="shared" si="7"/>
        <v>-14745.456528039729</v>
      </c>
      <c r="H54" s="2">
        <f t="shared" si="11"/>
        <v>-404.1483876726889</v>
      </c>
      <c r="I54" s="2">
        <f t="shared" si="3"/>
        <v>604.14838767268884</v>
      </c>
      <c r="J54" s="2">
        <f t="shared" si="14"/>
        <v>200</v>
      </c>
      <c r="K54" s="2"/>
      <c r="L54" s="2"/>
      <c r="N54" s="9" t="str">
        <f t="shared" si="4"/>
        <v/>
      </c>
      <c r="O54" s="9" t="str">
        <f t="shared" si="12"/>
        <v/>
      </c>
      <c r="P54" s="9" t="str">
        <f t="shared" si="2"/>
        <v/>
      </c>
      <c r="Q54" s="9">
        <f t="shared" si="13"/>
        <v>-14745.456528039729</v>
      </c>
      <c r="R54" s="9" t="str">
        <f t="shared" si="5"/>
        <v/>
      </c>
    </row>
    <row r="55" spans="6:18">
      <c r="F55" s="6">
        <f t="shared" si="6"/>
        <v>48</v>
      </c>
      <c r="G55" s="7">
        <f t="shared" si="7"/>
        <v>-15349.604915712418</v>
      </c>
      <c r="H55" s="7">
        <f t="shared" si="11"/>
        <v>-420.70708806481787</v>
      </c>
      <c r="I55" s="7">
        <f t="shared" si="3"/>
        <v>620.70708806481787</v>
      </c>
      <c r="J55" s="7">
        <f t="shared" si="14"/>
        <v>200</v>
      </c>
      <c r="K55" s="2"/>
      <c r="L55" s="2"/>
      <c r="N55" s="15" t="str">
        <f t="shared" si="4"/>
        <v/>
      </c>
      <c r="O55" s="15" t="str">
        <f t="shared" si="12"/>
        <v/>
      </c>
      <c r="P55" s="15" t="str">
        <f t="shared" si="2"/>
        <v/>
      </c>
      <c r="Q55" s="15">
        <f t="shared" si="13"/>
        <v>-15349.604915712418</v>
      </c>
      <c r="R55" s="15" t="str">
        <f t="shared" si="5"/>
        <v/>
      </c>
    </row>
    <row r="56" spans="6:18">
      <c r="F56" s="1">
        <f t="shared" si="6"/>
        <v>49</v>
      </c>
      <c r="G56" s="2">
        <f t="shared" si="7"/>
        <v>-15970.312003777235</v>
      </c>
      <c r="H56" s="2">
        <f t="shared" si="11"/>
        <v>-437.71963483686108</v>
      </c>
      <c r="I56" s="2">
        <f t="shared" si="3"/>
        <v>637.71963483686113</v>
      </c>
      <c r="J56" s="2">
        <f t="shared" si="14"/>
        <v>200</v>
      </c>
      <c r="K56" s="2"/>
      <c r="L56" s="2"/>
      <c r="N56" s="9" t="str">
        <f t="shared" si="4"/>
        <v/>
      </c>
      <c r="O56" s="9" t="str">
        <f t="shared" si="12"/>
        <v/>
      </c>
      <c r="P56" s="9" t="str">
        <f t="shared" si="2"/>
        <v/>
      </c>
      <c r="Q56" s="9">
        <f t="shared" si="13"/>
        <v>-15970.312003777235</v>
      </c>
      <c r="R56" s="9" t="str">
        <f t="shared" si="5"/>
        <v/>
      </c>
    </row>
    <row r="57" spans="6:18">
      <c r="F57" s="1">
        <f t="shared" si="6"/>
        <v>50</v>
      </c>
      <c r="G57" s="2">
        <f t="shared" si="7"/>
        <v>-16608.031638614095</v>
      </c>
      <c r="H57" s="2">
        <f t="shared" si="11"/>
        <v>-455.19846716168132</v>
      </c>
      <c r="I57" s="2">
        <f t="shared" si="3"/>
        <v>655.19846716168126</v>
      </c>
      <c r="J57" s="2">
        <f t="shared" si="14"/>
        <v>200</v>
      </c>
      <c r="K57" s="2"/>
      <c r="L57" s="2"/>
      <c r="N57" s="9" t="str">
        <f t="shared" si="4"/>
        <v/>
      </c>
      <c r="O57" s="9" t="str">
        <f t="shared" si="12"/>
        <v/>
      </c>
      <c r="P57" s="9" t="str">
        <f t="shared" si="2"/>
        <v/>
      </c>
      <c r="Q57" s="9">
        <f t="shared" si="13"/>
        <v>-16608.031638614095</v>
      </c>
      <c r="R57" s="9" t="str">
        <f t="shared" si="5"/>
        <v/>
      </c>
    </row>
    <row r="58" spans="6:18">
      <c r="F58" s="1">
        <f t="shared" si="6"/>
        <v>51</v>
      </c>
      <c r="G58" s="2">
        <f t="shared" si="7"/>
        <v>-17263.230105775776</v>
      </c>
      <c r="H58" s="2">
        <f t="shared" si="11"/>
        <v>-473.15636514913774</v>
      </c>
      <c r="I58" s="2">
        <f t="shared" si="3"/>
        <v>673.15636514913774</v>
      </c>
      <c r="J58" s="2">
        <f t="shared" si="14"/>
        <v>200</v>
      </c>
      <c r="K58" s="2"/>
      <c r="L58" s="2"/>
      <c r="N58" s="9" t="str">
        <f t="shared" si="4"/>
        <v/>
      </c>
      <c r="O58" s="9" t="str">
        <f t="shared" si="12"/>
        <v/>
      </c>
      <c r="P58" s="9" t="str">
        <f t="shared" si="2"/>
        <v/>
      </c>
      <c r="Q58" s="9">
        <f t="shared" si="13"/>
        <v>-17263.230105775776</v>
      </c>
      <c r="R58" s="9" t="str">
        <f t="shared" si="5"/>
        <v/>
      </c>
    </row>
    <row r="59" spans="6:18">
      <c r="F59" s="1">
        <f t="shared" si="6"/>
        <v>52</v>
      </c>
      <c r="G59" s="2">
        <f t="shared" si="7"/>
        <v>-17936.386470924914</v>
      </c>
      <c r="H59" s="2">
        <f t="shared" si="11"/>
        <v>-491.60645919060033</v>
      </c>
      <c r="I59" s="2">
        <f t="shared" si="3"/>
        <v>691.60645919060039</v>
      </c>
      <c r="J59" s="2">
        <f t="shared" si="14"/>
        <v>200</v>
      </c>
      <c r="K59" s="2"/>
      <c r="L59" s="2"/>
      <c r="N59" s="9" t="str">
        <f t="shared" si="4"/>
        <v/>
      </c>
      <c r="O59" s="9" t="str">
        <f t="shared" si="12"/>
        <v/>
      </c>
      <c r="P59" s="9" t="str">
        <f t="shared" si="2"/>
        <v/>
      </c>
      <c r="Q59" s="9">
        <f t="shared" si="13"/>
        <v>-17936.386470924914</v>
      </c>
      <c r="R59" s="9" t="str">
        <f t="shared" si="5"/>
        <v/>
      </c>
    </row>
    <row r="60" spans="6:18">
      <c r="F60" s="1">
        <f t="shared" si="6"/>
        <v>53</v>
      </c>
      <c r="G60" s="2">
        <f t="shared" si="7"/>
        <v>-18627.992930115513</v>
      </c>
      <c r="H60" s="2">
        <f t="shared" si="11"/>
        <v>-510.56223955958268</v>
      </c>
      <c r="I60" s="2">
        <f t="shared" si="3"/>
        <v>710.56223955958262</v>
      </c>
      <c r="J60" s="2">
        <f t="shared" si="14"/>
        <v>200</v>
      </c>
      <c r="K60" s="2"/>
      <c r="L60" s="2"/>
      <c r="N60" s="9" t="str">
        <f t="shared" si="4"/>
        <v/>
      </c>
      <c r="O60" s="9" t="str">
        <f t="shared" si="12"/>
        <v/>
      </c>
      <c r="P60" s="9" t="str">
        <f t="shared" si="2"/>
        <v/>
      </c>
      <c r="Q60" s="9">
        <f t="shared" si="13"/>
        <v>-18627.992930115513</v>
      </c>
      <c r="R60" s="9" t="str">
        <f t="shared" si="5"/>
        <v/>
      </c>
    </row>
    <row r="61" spans="6:18">
      <c r="F61" s="1">
        <f t="shared" si="6"/>
        <v>54</v>
      </c>
      <c r="G61" s="2">
        <f t="shared" si="7"/>
        <v>-19338.555169675095</v>
      </c>
      <c r="H61" s="2">
        <f t="shared" si="11"/>
        <v>-530.03756627551161</v>
      </c>
      <c r="I61" s="2">
        <f t="shared" si="3"/>
        <v>730.03756627551161</v>
      </c>
      <c r="J61" s="2">
        <f t="shared" si="14"/>
        <v>200</v>
      </c>
      <c r="K61" s="2"/>
      <c r="L61" s="2"/>
      <c r="N61" s="9" t="str">
        <f t="shared" si="4"/>
        <v/>
      </c>
      <c r="O61" s="9" t="str">
        <f t="shared" si="12"/>
        <v/>
      </c>
      <c r="P61" s="9" t="str">
        <f t="shared" si="2"/>
        <v/>
      </c>
      <c r="Q61" s="9">
        <f t="shared" si="13"/>
        <v>-19338.555169675095</v>
      </c>
      <c r="R61" s="9" t="str">
        <f t="shared" si="5"/>
        <v/>
      </c>
    </row>
    <row r="62" spans="6:18">
      <c r="F62" s="1">
        <f t="shared" si="6"/>
        <v>55</v>
      </c>
      <c r="G62" s="2">
        <f t="shared" si="7"/>
        <v>-20068.592735950606</v>
      </c>
      <c r="H62" s="2">
        <f t="shared" si="11"/>
        <v>-550.04667923784621</v>
      </c>
      <c r="I62" s="2">
        <f t="shared" si="3"/>
        <v>750.04667923784621</v>
      </c>
      <c r="J62" s="2">
        <f t="shared" si="14"/>
        <v>200</v>
      </c>
      <c r="K62" s="2"/>
      <c r="L62" s="2"/>
      <c r="N62" s="9" t="str">
        <f t="shared" si="4"/>
        <v/>
      </c>
      <c r="O62" s="9" t="str">
        <f t="shared" si="12"/>
        <v/>
      </c>
      <c r="P62" s="9" t="str">
        <f t="shared" si="2"/>
        <v/>
      </c>
      <c r="Q62" s="9">
        <f t="shared" si="13"/>
        <v>-20068.592735950606</v>
      </c>
      <c r="R62" s="9" t="str">
        <f t="shared" si="5"/>
        <v/>
      </c>
    </row>
    <row r="63" spans="6:18">
      <c r="F63" s="1">
        <f t="shared" si="6"/>
        <v>56</v>
      </c>
      <c r="G63" s="2">
        <f t="shared" si="7"/>
        <v>-20818.639415188452</v>
      </c>
      <c r="H63" s="2">
        <f t="shared" si="11"/>
        <v>-570.60420863795684</v>
      </c>
      <c r="I63" s="2">
        <f t="shared" si="3"/>
        <v>770.60420863795684</v>
      </c>
      <c r="J63" s="2">
        <f t="shared" si="14"/>
        <v>200</v>
      </c>
      <c r="K63" s="2"/>
      <c r="L63" s="2"/>
      <c r="N63" s="9" t="str">
        <f t="shared" si="4"/>
        <v/>
      </c>
      <c r="O63" s="9" t="str">
        <f t="shared" si="12"/>
        <v/>
      </c>
      <c r="P63" s="9" t="str">
        <f t="shared" si="2"/>
        <v/>
      </c>
      <c r="Q63" s="9">
        <f t="shared" si="13"/>
        <v>-20818.639415188452</v>
      </c>
      <c r="R63" s="9" t="str">
        <f t="shared" si="5"/>
        <v/>
      </c>
    </row>
    <row r="64" spans="6:18">
      <c r="F64" s="1">
        <f t="shared" si="6"/>
        <v>57</v>
      </c>
      <c r="G64" s="2">
        <f t="shared" si="7"/>
        <v>-21589.243623826409</v>
      </c>
      <c r="H64" s="2">
        <f t="shared" si="11"/>
        <v>-591.72518565637552</v>
      </c>
      <c r="I64" s="2">
        <f t="shared" si="3"/>
        <v>791.72518565637552</v>
      </c>
      <c r="J64" s="2">
        <f t="shared" si="14"/>
        <v>200</v>
      </c>
      <c r="K64" s="2"/>
      <c r="L64" s="2"/>
      <c r="N64" s="9" t="str">
        <f t="shared" si="4"/>
        <v/>
      </c>
      <c r="O64" s="9" t="str">
        <f t="shared" si="12"/>
        <v/>
      </c>
      <c r="P64" s="9" t="str">
        <f t="shared" si="2"/>
        <v/>
      </c>
      <c r="Q64" s="9">
        <f t="shared" si="13"/>
        <v>-21589.243623826409</v>
      </c>
      <c r="R64" s="9" t="str">
        <f t="shared" si="5"/>
        <v/>
      </c>
    </row>
    <row r="65" spans="6:18">
      <c r="F65" s="1">
        <f t="shared" si="6"/>
        <v>58</v>
      </c>
      <c r="G65" s="2">
        <f t="shared" si="7"/>
        <v>-22380.968809482783</v>
      </c>
      <c r="H65" s="2">
        <f t="shared" si="11"/>
        <v>-613.42505345324059</v>
      </c>
      <c r="I65" s="2">
        <f t="shared" si="3"/>
        <v>813.42505345324059</v>
      </c>
      <c r="J65" s="2">
        <f t="shared" si="14"/>
        <v>200</v>
      </c>
      <c r="K65" s="2"/>
      <c r="L65" s="2"/>
      <c r="N65" s="9" t="str">
        <f t="shared" si="4"/>
        <v/>
      </c>
      <c r="O65" s="9" t="str">
        <f t="shared" si="12"/>
        <v/>
      </c>
      <c r="P65" s="9" t="str">
        <f t="shared" si="2"/>
        <v/>
      </c>
      <c r="Q65" s="9">
        <f t="shared" si="13"/>
        <v>-22380.968809482783</v>
      </c>
      <c r="R65" s="9" t="str">
        <f t="shared" si="5"/>
        <v/>
      </c>
    </row>
    <row r="66" spans="6:18">
      <c r="F66" s="1">
        <f t="shared" si="6"/>
        <v>59</v>
      </c>
      <c r="G66" s="2">
        <f t="shared" si="7"/>
        <v>-23194.393862936024</v>
      </c>
      <c r="H66" s="2">
        <f t="shared" si="11"/>
        <v>-635.71967845997153</v>
      </c>
      <c r="I66" s="2">
        <f t="shared" si="3"/>
        <v>835.71967845997153</v>
      </c>
      <c r="J66" s="2">
        <f t="shared" si="14"/>
        <v>200</v>
      </c>
      <c r="K66" s="2"/>
      <c r="L66" s="2"/>
      <c r="N66" s="9" t="str">
        <f t="shared" si="4"/>
        <v/>
      </c>
      <c r="O66" s="9" t="str">
        <f t="shared" si="12"/>
        <v/>
      </c>
      <c r="P66" s="9" t="str">
        <f t="shared" si="2"/>
        <v/>
      </c>
      <c r="Q66" s="9">
        <f t="shared" si="13"/>
        <v>-23194.393862936024</v>
      </c>
      <c r="R66" s="9" t="str">
        <f t="shared" si="5"/>
        <v/>
      </c>
    </row>
    <row r="67" spans="6:18">
      <c r="F67" s="6">
        <f t="shared" si="6"/>
        <v>60</v>
      </c>
      <c r="G67" s="7">
        <f t="shared" si="7"/>
        <v>-24030.113541395996</v>
      </c>
      <c r="H67" s="7">
        <f t="shared" si="11"/>
        <v>-658.62536198042858</v>
      </c>
      <c r="I67" s="7">
        <f t="shared" si="3"/>
        <v>858.62536198042858</v>
      </c>
      <c r="J67" s="7">
        <f t="shared" si="14"/>
        <v>200</v>
      </c>
      <c r="K67" s="2"/>
      <c r="L67" s="2"/>
      <c r="N67" s="15" t="str">
        <f t="shared" si="4"/>
        <v/>
      </c>
      <c r="O67" s="15" t="str">
        <f t="shared" si="12"/>
        <v/>
      </c>
      <c r="P67" s="15" t="str">
        <f t="shared" si="2"/>
        <v/>
      </c>
      <c r="Q67" s="15">
        <f t="shared" si="13"/>
        <v>-24030.113541395996</v>
      </c>
      <c r="R67" s="15" t="str">
        <f t="shared" si="5"/>
        <v/>
      </c>
    </row>
    <row r="68" spans="6:18">
      <c r="F68" s="1">
        <f t="shared" si="6"/>
        <v>61</v>
      </c>
      <c r="G68" s="2">
        <f t="shared" si="7"/>
        <v>-24888.738903376427</v>
      </c>
      <c r="H68" s="2">
        <f t="shared" si="11"/>
        <v>-682.15885211004218</v>
      </c>
      <c r="I68" s="2">
        <f t="shared" si="3"/>
        <v>882.15885211004218</v>
      </c>
      <c r="J68" s="2">
        <f t="shared" si="14"/>
        <v>200</v>
      </c>
      <c r="K68" s="2"/>
      <c r="L68" s="2"/>
      <c r="N68" s="9" t="str">
        <f t="shared" si="4"/>
        <v/>
      </c>
      <c r="O68" s="9" t="str">
        <f t="shared" si="12"/>
        <v/>
      </c>
      <c r="P68" s="9" t="str">
        <f t="shared" si="2"/>
        <v/>
      </c>
      <c r="Q68" s="9">
        <f t="shared" si="13"/>
        <v>-24888.738903376427</v>
      </c>
      <c r="R68" s="9" t="str">
        <f t="shared" si="5"/>
        <v/>
      </c>
    </row>
    <row r="69" spans="6:18">
      <c r="F69" s="1">
        <f t="shared" si="6"/>
        <v>62</v>
      </c>
      <c r="G69" s="2">
        <f t="shared" si="7"/>
        <v>-25770.897755486469</v>
      </c>
      <c r="H69" s="2">
        <f t="shared" si="11"/>
        <v>-706.33735598162491</v>
      </c>
      <c r="I69" s="2">
        <f t="shared" si="3"/>
        <v>906.33735598162491</v>
      </c>
      <c r="J69" s="2">
        <f t="shared" si="14"/>
        <v>200</v>
      </c>
      <c r="K69" s="2"/>
      <c r="L69" s="2"/>
      <c r="N69" s="9" t="str">
        <f t="shared" si="4"/>
        <v/>
      </c>
      <c r="O69" s="9" t="str">
        <f t="shared" si="12"/>
        <v/>
      </c>
      <c r="P69" s="9" t="str">
        <f t="shared" si="2"/>
        <v/>
      </c>
      <c r="Q69" s="9">
        <f t="shared" si="13"/>
        <v>-25770.897755486469</v>
      </c>
      <c r="R69" s="9" t="str">
        <f t="shared" si="5"/>
        <v/>
      </c>
    </row>
    <row r="70" spans="6:18">
      <c r="F70" s="1">
        <f t="shared" si="6"/>
        <v>63</v>
      </c>
      <c r="G70" s="2">
        <f t="shared" si="7"/>
        <v>-26677.235111468093</v>
      </c>
      <c r="H70" s="2">
        <f t="shared" si="11"/>
        <v>-731.17855234682133</v>
      </c>
      <c r="I70" s="2">
        <f t="shared" si="3"/>
        <v>931.17855234682133</v>
      </c>
      <c r="J70" s="2">
        <f t="shared" si="14"/>
        <v>200</v>
      </c>
      <c r="K70" s="2"/>
      <c r="L70" s="2"/>
      <c r="N70" s="9" t="str">
        <f t="shared" si="4"/>
        <v/>
      </c>
      <c r="O70" s="9" t="str">
        <f t="shared" si="12"/>
        <v/>
      </c>
      <c r="P70" s="9" t="str">
        <f t="shared" si="2"/>
        <v/>
      </c>
      <c r="Q70" s="9">
        <f t="shared" si="13"/>
        <v>-26677.235111468093</v>
      </c>
      <c r="R70" s="9" t="str">
        <f t="shared" si="5"/>
        <v/>
      </c>
    </row>
    <row r="71" spans="6:18">
      <c r="F71" s="1">
        <f t="shared" si="6"/>
        <v>64</v>
      </c>
      <c r="G71" s="2">
        <f t="shared" si="7"/>
        <v>-27608.413663814914</v>
      </c>
      <c r="H71" s="2">
        <f t="shared" si="11"/>
        <v>-756.70060450239373</v>
      </c>
      <c r="I71" s="2">
        <f t="shared" si="3"/>
        <v>956.70060450239373</v>
      </c>
      <c r="J71" s="2">
        <f t="shared" si="14"/>
        <v>200</v>
      </c>
      <c r="K71" s="2"/>
      <c r="L71" s="2"/>
      <c r="N71" s="9" t="str">
        <f t="shared" si="4"/>
        <v/>
      </c>
      <c r="O71" s="9" t="str">
        <f t="shared" si="12"/>
        <v/>
      </c>
      <c r="P71" s="9" t="str">
        <f t="shared" si="2"/>
        <v/>
      </c>
      <c r="Q71" s="9">
        <f t="shared" si="13"/>
        <v>-27608.413663814914</v>
      </c>
      <c r="R71" s="9" t="str">
        <f t="shared" si="5"/>
        <v/>
      </c>
    </row>
    <row r="72" spans="6:18">
      <c r="F72" s="1">
        <f t="shared" si="6"/>
        <v>65</v>
      </c>
      <c r="G72" s="2">
        <f t="shared" si="7"/>
        <v>-28565.114268317309</v>
      </c>
      <c r="H72" s="2">
        <f t="shared" ref="H72:H103" si="15">G72*($C$9/360*30)</f>
        <v>-782.92217357079687</v>
      </c>
      <c r="I72" s="2">
        <f t="shared" si="3"/>
        <v>982.92217357079687</v>
      </c>
      <c r="J72" s="2">
        <f t="shared" si="14"/>
        <v>200</v>
      </c>
      <c r="K72" s="2"/>
      <c r="L72" s="2"/>
      <c r="N72" s="9" t="str">
        <f t="shared" si="4"/>
        <v/>
      </c>
      <c r="O72" s="9" t="str">
        <f t="shared" ref="O72:O103" si="16">IF(G72&gt;=0,G72*($C$9/360*30),"")</f>
        <v/>
      </c>
      <c r="P72" s="9" t="str">
        <f t="shared" ref="P72:P116" si="17">IF(G72&gt;=0,J72-(ABS(H72)),"")</f>
        <v/>
      </c>
      <c r="Q72" s="9">
        <f t="shared" si="13"/>
        <v>-28565.114268317309</v>
      </c>
      <c r="R72" s="9" t="str">
        <f t="shared" si="5"/>
        <v/>
      </c>
    </row>
    <row r="73" spans="6:18">
      <c r="F73" s="1">
        <f t="shared" si="6"/>
        <v>66</v>
      </c>
      <c r="G73" s="2">
        <f t="shared" si="7"/>
        <v>-29548.036441888107</v>
      </c>
      <c r="H73" s="2">
        <f t="shared" si="15"/>
        <v>-809.86243214474985</v>
      </c>
      <c r="I73" s="2">
        <f t="shared" ref="I73:I136" si="18">J73-H73</f>
        <v>1009.8624321447498</v>
      </c>
      <c r="J73" s="2">
        <f t="shared" si="14"/>
        <v>200</v>
      </c>
      <c r="K73" s="2"/>
      <c r="L73" s="2"/>
      <c r="N73" s="9" t="str">
        <f t="shared" ref="N73:N116" si="19">IF(G73&lt;=0,"",G72-I72)</f>
        <v/>
      </c>
      <c r="O73" s="9" t="str">
        <f t="shared" si="16"/>
        <v/>
      </c>
      <c r="P73" s="9" t="str">
        <f t="shared" si="17"/>
        <v/>
      </c>
      <c r="Q73" s="9">
        <f t="shared" si="13"/>
        <v>-29548.036441888107</v>
      </c>
      <c r="R73" s="9" t="str">
        <f t="shared" ref="R73:R136" si="20">IF(Q73&gt;0,Q73,"")</f>
        <v/>
      </c>
    </row>
    <row r="74" spans="6:18">
      <c r="F74" s="1">
        <f t="shared" ref="F74:F137" si="21">F73+1</f>
        <v>67</v>
      </c>
      <c r="G74" s="2">
        <f t="shared" ref="G74:G137" si="22">G73-I73</f>
        <v>-30557.898874032857</v>
      </c>
      <c r="H74" s="2">
        <f t="shared" si="15"/>
        <v>-837.54107830578391</v>
      </c>
      <c r="I74" s="2">
        <f t="shared" si="18"/>
        <v>1037.5410783057839</v>
      </c>
      <c r="J74" s="2">
        <f t="shared" si="14"/>
        <v>200</v>
      </c>
      <c r="K74" s="2"/>
      <c r="L74" s="2"/>
      <c r="N74" s="9" t="str">
        <f t="shared" si="19"/>
        <v/>
      </c>
      <c r="O74" s="9" t="str">
        <f t="shared" si="16"/>
        <v/>
      </c>
      <c r="P74" s="9" t="str">
        <f t="shared" si="17"/>
        <v/>
      </c>
      <c r="Q74" s="9">
        <f t="shared" ref="Q74:Q137" si="23">IF(G74&gt;J73,$C$12,G74)</f>
        <v>-30557.898874032857</v>
      </c>
      <c r="R74" s="9" t="str">
        <f t="shared" si="20"/>
        <v/>
      </c>
    </row>
    <row r="75" spans="6:18">
      <c r="F75" s="1">
        <f t="shared" si="21"/>
        <v>68</v>
      </c>
      <c r="G75" s="2">
        <f t="shared" si="22"/>
        <v>-31595.439952338642</v>
      </c>
      <c r="H75" s="2">
        <f t="shared" si="15"/>
        <v>-865.97835002701493</v>
      </c>
      <c r="I75" s="2">
        <f t="shared" si="18"/>
        <v>1065.978350027015</v>
      </c>
      <c r="J75" s="2">
        <f t="shared" si="14"/>
        <v>200</v>
      </c>
      <c r="K75" s="2"/>
      <c r="L75" s="2"/>
      <c r="N75" s="9" t="str">
        <f t="shared" si="19"/>
        <v/>
      </c>
      <c r="O75" s="9" t="str">
        <f t="shared" si="16"/>
        <v/>
      </c>
      <c r="P75" s="9" t="str">
        <f t="shared" si="17"/>
        <v/>
      </c>
      <c r="Q75" s="9">
        <f t="shared" si="23"/>
        <v>-31595.439952338642</v>
      </c>
      <c r="R75" s="9" t="str">
        <f t="shared" si="20"/>
        <v/>
      </c>
    </row>
    <row r="76" spans="6:18">
      <c r="F76" s="1">
        <f t="shared" si="21"/>
        <v>69</v>
      </c>
      <c r="G76" s="2">
        <f t="shared" si="22"/>
        <v>-32661.418302365659</v>
      </c>
      <c r="H76" s="2">
        <f t="shared" si="15"/>
        <v>-895.19503997067204</v>
      </c>
      <c r="I76" s="2">
        <f t="shared" si="18"/>
        <v>1095.195039970672</v>
      </c>
      <c r="J76" s="2">
        <f t="shared" si="14"/>
        <v>200</v>
      </c>
      <c r="K76" s="2"/>
      <c r="L76" s="2"/>
      <c r="N76" s="9" t="str">
        <f t="shared" si="19"/>
        <v/>
      </c>
      <c r="O76" s="9" t="str">
        <f t="shared" si="16"/>
        <v/>
      </c>
      <c r="P76" s="9" t="str">
        <f t="shared" si="17"/>
        <v/>
      </c>
      <c r="Q76" s="9">
        <f t="shared" si="23"/>
        <v>-32661.418302365659</v>
      </c>
      <c r="R76" s="9" t="str">
        <f t="shared" si="20"/>
        <v/>
      </c>
    </row>
    <row r="77" spans="6:18">
      <c r="F77" s="1">
        <f t="shared" si="21"/>
        <v>70</v>
      </c>
      <c r="G77" s="2">
        <f t="shared" si="22"/>
        <v>-33756.613342336328</v>
      </c>
      <c r="H77" s="2">
        <f t="shared" si="15"/>
        <v>-925.21251069120149</v>
      </c>
      <c r="I77" s="2">
        <f t="shared" si="18"/>
        <v>1125.2125106912015</v>
      </c>
      <c r="J77" s="2">
        <f t="shared" si="14"/>
        <v>200</v>
      </c>
      <c r="K77" s="2"/>
      <c r="L77" s="2"/>
      <c r="N77" s="9" t="str">
        <f t="shared" si="19"/>
        <v/>
      </c>
      <c r="O77" s="9" t="str">
        <f t="shared" si="16"/>
        <v/>
      </c>
      <c r="P77" s="9" t="str">
        <f t="shared" si="17"/>
        <v/>
      </c>
      <c r="Q77" s="9">
        <f t="shared" si="23"/>
        <v>-33756.613342336328</v>
      </c>
      <c r="R77" s="9" t="str">
        <f t="shared" si="20"/>
        <v/>
      </c>
    </row>
    <row r="78" spans="6:18">
      <c r="F78" s="1">
        <f t="shared" si="21"/>
        <v>71</v>
      </c>
      <c r="G78" s="2">
        <f t="shared" si="22"/>
        <v>-34881.825853027527</v>
      </c>
      <c r="H78" s="2">
        <f t="shared" si="15"/>
        <v>-956.05271025506283</v>
      </c>
      <c r="I78" s="2">
        <f t="shared" si="18"/>
        <v>1156.0527102550627</v>
      </c>
      <c r="J78" s="2">
        <f t="shared" si="14"/>
        <v>200</v>
      </c>
      <c r="K78" s="2"/>
      <c r="L78" s="2"/>
      <c r="N78" s="9" t="str">
        <f t="shared" si="19"/>
        <v/>
      </c>
      <c r="O78" s="9" t="str">
        <f t="shared" si="16"/>
        <v/>
      </c>
      <c r="P78" s="9" t="str">
        <f t="shared" si="17"/>
        <v/>
      </c>
      <c r="Q78" s="9">
        <f t="shared" si="23"/>
        <v>-34881.825853027527</v>
      </c>
      <c r="R78" s="9" t="str">
        <f t="shared" si="20"/>
        <v/>
      </c>
    </row>
    <row r="79" spans="6:18">
      <c r="F79" s="6">
        <f t="shared" si="21"/>
        <v>72</v>
      </c>
      <c r="G79" s="7">
        <f t="shared" si="22"/>
        <v>-36037.878563282589</v>
      </c>
      <c r="H79" s="7">
        <f t="shared" si="15"/>
        <v>-987.73818828863693</v>
      </c>
      <c r="I79" s="7">
        <f t="shared" si="18"/>
        <v>1187.738188288637</v>
      </c>
      <c r="J79" s="7">
        <f t="shared" si="14"/>
        <v>200</v>
      </c>
      <c r="K79" s="2"/>
      <c r="L79" s="2"/>
      <c r="N79" s="15" t="str">
        <f t="shared" si="19"/>
        <v/>
      </c>
      <c r="O79" s="15" t="str">
        <f t="shared" si="16"/>
        <v/>
      </c>
      <c r="P79" s="15" t="str">
        <f t="shared" si="17"/>
        <v/>
      </c>
      <c r="Q79" s="15">
        <f t="shared" si="23"/>
        <v>-36037.878563282589</v>
      </c>
      <c r="R79" s="15" t="str">
        <f t="shared" si="20"/>
        <v/>
      </c>
    </row>
    <row r="80" spans="6:18">
      <c r="F80" s="1">
        <f t="shared" si="21"/>
        <v>73</v>
      </c>
      <c r="G80" s="2">
        <f t="shared" si="22"/>
        <v>-37225.61675157123</v>
      </c>
      <c r="H80" s="2">
        <f t="shared" si="15"/>
        <v>-1020.2921124659814</v>
      </c>
      <c r="I80" s="2">
        <f t="shared" si="18"/>
        <v>1220.2921124659815</v>
      </c>
      <c r="J80" s="2">
        <f t="shared" si="14"/>
        <v>200</v>
      </c>
      <c r="K80" s="2"/>
      <c r="L80" s="2"/>
      <c r="N80" s="9" t="str">
        <f t="shared" si="19"/>
        <v/>
      </c>
      <c r="O80" s="9" t="str">
        <f t="shared" si="16"/>
        <v/>
      </c>
      <c r="P80" s="9" t="str">
        <f t="shared" si="17"/>
        <v/>
      </c>
      <c r="Q80" s="9">
        <f t="shared" si="23"/>
        <v>-37225.61675157123</v>
      </c>
      <c r="R80" s="9" t="str">
        <f t="shared" si="20"/>
        <v/>
      </c>
    </row>
    <row r="81" spans="6:18">
      <c r="F81" s="1">
        <f t="shared" si="21"/>
        <v>74</v>
      </c>
      <c r="G81" s="2">
        <f t="shared" si="22"/>
        <v>-38445.908864037214</v>
      </c>
      <c r="H81" s="2">
        <f t="shared" si="15"/>
        <v>-1053.7382854484865</v>
      </c>
      <c r="I81" s="2">
        <f t="shared" si="18"/>
        <v>1253.7382854484865</v>
      </c>
      <c r="J81" s="2">
        <f t="shared" si="14"/>
        <v>200</v>
      </c>
      <c r="K81" s="2"/>
      <c r="L81" s="2"/>
      <c r="N81" s="9" t="str">
        <f t="shared" si="19"/>
        <v/>
      </c>
      <c r="O81" s="9" t="str">
        <f t="shared" si="16"/>
        <v/>
      </c>
      <c r="P81" s="9" t="str">
        <f t="shared" si="17"/>
        <v/>
      </c>
      <c r="Q81" s="9">
        <f t="shared" si="23"/>
        <v>-38445.908864037214</v>
      </c>
      <c r="R81" s="9" t="str">
        <f t="shared" si="20"/>
        <v/>
      </c>
    </row>
    <row r="82" spans="6:18">
      <c r="F82" s="1">
        <f t="shared" si="21"/>
        <v>75</v>
      </c>
      <c r="G82" s="2">
        <f t="shared" si="22"/>
        <v>-39699.647149485703</v>
      </c>
      <c r="H82" s="2">
        <f t="shared" si="15"/>
        <v>-1088.1011622888207</v>
      </c>
      <c r="I82" s="2">
        <f t="shared" si="18"/>
        <v>1288.1011622888207</v>
      </c>
      <c r="J82" s="2">
        <f t="shared" si="14"/>
        <v>200</v>
      </c>
      <c r="K82" s="2"/>
      <c r="L82" s="2"/>
      <c r="N82" s="9" t="str">
        <f t="shared" si="19"/>
        <v/>
      </c>
      <c r="O82" s="9" t="str">
        <f t="shared" si="16"/>
        <v/>
      </c>
      <c r="P82" s="9" t="str">
        <f t="shared" si="17"/>
        <v/>
      </c>
      <c r="Q82" s="9">
        <f t="shared" si="23"/>
        <v>-39699.647149485703</v>
      </c>
      <c r="R82" s="9" t="str">
        <f t="shared" si="20"/>
        <v/>
      </c>
    </row>
    <row r="83" spans="6:18">
      <c r="F83" s="1">
        <f t="shared" si="21"/>
        <v>76</v>
      </c>
      <c r="G83" s="2">
        <f t="shared" si="22"/>
        <v>-40987.748311774521</v>
      </c>
      <c r="H83" s="2">
        <f t="shared" si="15"/>
        <v>-1123.4058683118867</v>
      </c>
      <c r="I83" s="2">
        <f t="shared" si="18"/>
        <v>1323.4058683118867</v>
      </c>
      <c r="J83" s="2">
        <f t="shared" si="14"/>
        <v>200</v>
      </c>
      <c r="K83" s="2"/>
      <c r="L83" s="2"/>
      <c r="N83" s="9" t="str">
        <f t="shared" si="19"/>
        <v/>
      </c>
      <c r="O83" s="9" t="str">
        <f t="shared" si="16"/>
        <v/>
      </c>
      <c r="P83" s="9" t="str">
        <f t="shared" si="17"/>
        <v/>
      </c>
      <c r="Q83" s="9">
        <f t="shared" si="23"/>
        <v>-40987.748311774521</v>
      </c>
      <c r="R83" s="9" t="str">
        <f t="shared" si="20"/>
        <v/>
      </c>
    </row>
    <row r="84" spans="6:18">
      <c r="F84" s="1">
        <f t="shared" si="21"/>
        <v>77</v>
      </c>
      <c r="G84" s="2">
        <f t="shared" si="22"/>
        <v>-42311.154180086407</v>
      </c>
      <c r="H84" s="2">
        <f t="shared" si="15"/>
        <v>-1159.6782174858683</v>
      </c>
      <c r="I84" s="2">
        <f t="shared" si="18"/>
        <v>1359.6782174858683</v>
      </c>
      <c r="J84" s="2">
        <f t="shared" si="14"/>
        <v>200</v>
      </c>
      <c r="K84" s="2"/>
      <c r="L84" s="2"/>
      <c r="N84" s="9" t="str">
        <f t="shared" si="19"/>
        <v/>
      </c>
      <c r="O84" s="9" t="str">
        <f t="shared" si="16"/>
        <v/>
      </c>
      <c r="P84" s="9" t="str">
        <f t="shared" si="17"/>
        <v/>
      </c>
      <c r="Q84" s="9">
        <f t="shared" si="23"/>
        <v>-42311.154180086407</v>
      </c>
      <c r="R84" s="9" t="str">
        <f t="shared" si="20"/>
        <v/>
      </c>
    </row>
    <row r="85" spans="6:18">
      <c r="F85" s="1">
        <f t="shared" si="21"/>
        <v>78</v>
      </c>
      <c r="G85" s="2">
        <f t="shared" si="22"/>
        <v>-43670.832397572274</v>
      </c>
      <c r="H85" s="2">
        <f t="shared" si="15"/>
        <v>-1196.9447312967934</v>
      </c>
      <c r="I85" s="2">
        <f t="shared" si="18"/>
        <v>1396.9447312967934</v>
      </c>
      <c r="J85" s="2">
        <f t="shared" ref="J85:J116" si="24">IF(G85*$C$11&lt;=200,200,G85*$C$11)</f>
        <v>200</v>
      </c>
      <c r="K85" s="2"/>
      <c r="L85" s="2"/>
      <c r="N85" s="9" t="str">
        <f t="shared" si="19"/>
        <v/>
      </c>
      <c r="O85" s="9" t="str">
        <f t="shared" si="16"/>
        <v/>
      </c>
      <c r="P85" s="9" t="str">
        <f t="shared" si="17"/>
        <v/>
      </c>
      <c r="Q85" s="9">
        <f t="shared" si="23"/>
        <v>-43670.832397572274</v>
      </c>
      <c r="R85" s="9" t="str">
        <f t="shared" si="20"/>
        <v/>
      </c>
    </row>
    <row r="86" spans="6:18">
      <c r="F86" s="1">
        <f t="shared" si="21"/>
        <v>79</v>
      </c>
      <c r="G86" s="2">
        <f t="shared" si="22"/>
        <v>-45067.777128869071</v>
      </c>
      <c r="H86" s="2">
        <f t="shared" si="15"/>
        <v>-1235.2326581404197</v>
      </c>
      <c r="I86" s="2">
        <f t="shared" si="18"/>
        <v>1435.2326581404197</v>
      </c>
      <c r="J86" s="2">
        <f t="shared" si="24"/>
        <v>200</v>
      </c>
      <c r="K86" s="2"/>
      <c r="L86" s="2"/>
      <c r="N86" s="9" t="str">
        <f t="shared" si="19"/>
        <v/>
      </c>
      <c r="O86" s="9" t="str">
        <f t="shared" si="16"/>
        <v/>
      </c>
      <c r="P86" s="9" t="str">
        <f t="shared" si="17"/>
        <v/>
      </c>
      <c r="Q86" s="9">
        <f t="shared" si="23"/>
        <v>-45067.777128869071</v>
      </c>
      <c r="R86" s="9" t="str">
        <f t="shared" si="20"/>
        <v/>
      </c>
    </row>
    <row r="87" spans="6:18">
      <c r="F87" s="1">
        <f t="shared" si="21"/>
        <v>80</v>
      </c>
      <c r="G87" s="2">
        <f t="shared" si="22"/>
        <v>-46503.009787009491</v>
      </c>
      <c r="H87" s="2">
        <f t="shared" si="15"/>
        <v>-1274.5699932456184</v>
      </c>
      <c r="I87" s="2">
        <f t="shared" si="18"/>
        <v>1474.5699932456184</v>
      </c>
      <c r="J87" s="2">
        <f t="shared" si="24"/>
        <v>200</v>
      </c>
      <c r="K87" s="2"/>
      <c r="L87" s="2"/>
      <c r="N87" s="9" t="str">
        <f t="shared" si="19"/>
        <v/>
      </c>
      <c r="O87" s="9" t="str">
        <f t="shared" si="16"/>
        <v/>
      </c>
      <c r="P87" s="9" t="str">
        <f t="shared" si="17"/>
        <v/>
      </c>
      <c r="Q87" s="9">
        <f t="shared" si="23"/>
        <v>-46503.009787009491</v>
      </c>
      <c r="R87" s="9" t="str">
        <f t="shared" si="20"/>
        <v/>
      </c>
    </row>
    <row r="88" spans="6:18">
      <c r="F88" s="1">
        <f t="shared" si="21"/>
        <v>81</v>
      </c>
      <c r="G88" s="2">
        <f t="shared" si="22"/>
        <v>-47977.57978025511</v>
      </c>
      <c r="H88" s="2">
        <f t="shared" si="15"/>
        <v>-1314.9854991438256</v>
      </c>
      <c r="I88" s="2">
        <f t="shared" si="18"/>
        <v>1514.9854991438256</v>
      </c>
      <c r="J88" s="2">
        <f t="shared" si="24"/>
        <v>200</v>
      </c>
      <c r="K88" s="2"/>
      <c r="L88" s="2"/>
      <c r="N88" s="9" t="str">
        <f t="shared" si="19"/>
        <v/>
      </c>
      <c r="O88" s="9" t="str">
        <f t="shared" si="16"/>
        <v/>
      </c>
      <c r="P88" s="9" t="str">
        <f t="shared" si="17"/>
        <v/>
      </c>
      <c r="Q88" s="9">
        <f t="shared" si="23"/>
        <v>-47977.57978025511</v>
      </c>
      <c r="R88" s="9" t="str">
        <f t="shared" si="20"/>
        <v/>
      </c>
    </row>
    <row r="89" spans="6:18">
      <c r="F89" s="1">
        <f t="shared" si="21"/>
        <v>82</v>
      </c>
      <c r="G89" s="2">
        <f t="shared" si="22"/>
        <v>-49492.565279398936</v>
      </c>
      <c r="H89" s="2">
        <f t="shared" si="15"/>
        <v>-1356.5087266995258</v>
      </c>
      <c r="I89" s="2">
        <f t="shared" si="18"/>
        <v>1556.5087266995258</v>
      </c>
      <c r="J89" s="2">
        <f t="shared" si="24"/>
        <v>200</v>
      </c>
      <c r="K89" s="2"/>
      <c r="L89" s="2"/>
      <c r="N89" s="9" t="str">
        <f t="shared" si="19"/>
        <v/>
      </c>
      <c r="O89" s="9" t="str">
        <f t="shared" si="16"/>
        <v/>
      </c>
      <c r="P89" s="9" t="str">
        <f t="shared" si="17"/>
        <v/>
      </c>
      <c r="Q89" s="9">
        <f t="shared" si="23"/>
        <v>-49492.565279398936</v>
      </c>
      <c r="R89" s="9" t="str">
        <f t="shared" si="20"/>
        <v/>
      </c>
    </row>
    <row r="90" spans="6:18">
      <c r="F90" s="1">
        <f t="shared" si="21"/>
        <v>83</v>
      </c>
      <c r="G90" s="2">
        <f t="shared" si="22"/>
        <v>-51049.074006098461</v>
      </c>
      <c r="H90" s="2">
        <f t="shared" si="15"/>
        <v>-1399.1700367171486</v>
      </c>
      <c r="I90" s="2">
        <f t="shared" si="18"/>
        <v>1599.1700367171486</v>
      </c>
      <c r="J90" s="2">
        <f t="shared" si="24"/>
        <v>200</v>
      </c>
      <c r="K90" s="2"/>
      <c r="L90" s="2"/>
      <c r="N90" s="9" t="str">
        <f t="shared" si="19"/>
        <v/>
      </c>
      <c r="O90" s="9" t="str">
        <f t="shared" si="16"/>
        <v/>
      </c>
      <c r="P90" s="9" t="str">
        <f t="shared" si="17"/>
        <v/>
      </c>
      <c r="Q90" s="9">
        <f t="shared" si="23"/>
        <v>-51049.074006098461</v>
      </c>
      <c r="R90" s="9" t="str">
        <f t="shared" si="20"/>
        <v/>
      </c>
    </row>
    <row r="91" spans="6:18">
      <c r="F91" s="6">
        <f t="shared" si="21"/>
        <v>84</v>
      </c>
      <c r="G91" s="7">
        <f t="shared" si="22"/>
        <v>-52648.244042815611</v>
      </c>
      <c r="H91" s="7">
        <f t="shared" si="15"/>
        <v>-1443.0006221401711</v>
      </c>
      <c r="I91" s="7">
        <f t="shared" si="18"/>
        <v>1643.0006221401711</v>
      </c>
      <c r="J91" s="7">
        <f t="shared" si="24"/>
        <v>200</v>
      </c>
      <c r="K91" s="2"/>
      <c r="L91" s="2"/>
      <c r="N91" s="15" t="str">
        <f t="shared" si="19"/>
        <v/>
      </c>
      <c r="O91" s="15" t="str">
        <f t="shared" si="16"/>
        <v/>
      </c>
      <c r="P91" s="15" t="str">
        <f t="shared" si="17"/>
        <v/>
      </c>
      <c r="Q91" s="15">
        <f t="shared" si="23"/>
        <v>-52648.244042815611</v>
      </c>
      <c r="R91" s="15" t="str">
        <f t="shared" si="20"/>
        <v/>
      </c>
    </row>
    <row r="92" spans="6:18">
      <c r="F92" s="1">
        <f t="shared" si="21"/>
        <v>85</v>
      </c>
      <c r="G92" s="2">
        <f t="shared" si="22"/>
        <v>-54291.244664955782</v>
      </c>
      <c r="H92" s="2">
        <f t="shared" si="15"/>
        <v>-1488.032530858663</v>
      </c>
      <c r="I92" s="2">
        <f t="shared" si="18"/>
        <v>1688.032530858663</v>
      </c>
      <c r="J92" s="2">
        <f t="shared" si="24"/>
        <v>200</v>
      </c>
      <c r="K92" s="2"/>
      <c r="L92" s="2"/>
      <c r="N92" s="9" t="str">
        <f t="shared" si="19"/>
        <v/>
      </c>
      <c r="O92" s="9" t="str">
        <f t="shared" si="16"/>
        <v/>
      </c>
      <c r="P92" s="9" t="str">
        <f t="shared" si="17"/>
        <v/>
      </c>
      <c r="Q92" s="9">
        <f t="shared" si="23"/>
        <v>-54291.244664955782</v>
      </c>
      <c r="R92" s="9" t="str">
        <f t="shared" si="20"/>
        <v/>
      </c>
    </row>
    <row r="93" spans="6:18">
      <c r="F93" s="1">
        <f t="shared" si="21"/>
        <v>86</v>
      </c>
      <c r="G93" s="2">
        <f t="shared" si="22"/>
        <v>-55979.277195814444</v>
      </c>
      <c r="H93" s="2">
        <f t="shared" si="15"/>
        <v>-1534.2986891419475</v>
      </c>
      <c r="I93" s="2">
        <f t="shared" si="18"/>
        <v>1734.2986891419475</v>
      </c>
      <c r="J93" s="2">
        <f t="shared" si="24"/>
        <v>200</v>
      </c>
      <c r="K93" s="2"/>
      <c r="L93" s="2"/>
      <c r="N93" s="9" t="str">
        <f t="shared" si="19"/>
        <v/>
      </c>
      <c r="O93" s="9" t="str">
        <f t="shared" si="16"/>
        <v/>
      </c>
      <c r="P93" s="9" t="str">
        <f t="shared" si="17"/>
        <v/>
      </c>
      <c r="Q93" s="9">
        <f t="shared" si="23"/>
        <v>-55979.277195814444</v>
      </c>
      <c r="R93" s="9" t="str">
        <f t="shared" si="20"/>
        <v/>
      </c>
    </row>
    <row r="94" spans="6:18">
      <c r="F94" s="1">
        <f t="shared" si="21"/>
        <v>87</v>
      </c>
      <c r="G94" s="2">
        <f t="shared" si="22"/>
        <v>-57713.575884956394</v>
      </c>
      <c r="H94" s="2">
        <f t="shared" si="15"/>
        <v>-1581.8329257135131</v>
      </c>
      <c r="I94" s="2">
        <f t="shared" si="18"/>
        <v>1781.8329257135131</v>
      </c>
      <c r="J94" s="2">
        <f t="shared" si="24"/>
        <v>200</v>
      </c>
      <c r="K94" s="2"/>
      <c r="L94" s="2"/>
      <c r="N94" s="9" t="str">
        <f t="shared" si="19"/>
        <v/>
      </c>
      <c r="O94" s="9" t="str">
        <f t="shared" si="16"/>
        <v/>
      </c>
      <c r="P94" s="9" t="str">
        <f t="shared" si="17"/>
        <v/>
      </c>
      <c r="Q94" s="9">
        <f t="shared" si="23"/>
        <v>-57713.575884956394</v>
      </c>
      <c r="R94" s="9" t="str">
        <f t="shared" si="20"/>
        <v/>
      </c>
    </row>
    <row r="95" spans="6:18">
      <c r="F95" s="1">
        <f t="shared" si="21"/>
        <v>88</v>
      </c>
      <c r="G95" s="2">
        <f t="shared" si="22"/>
        <v>-59495.408810669906</v>
      </c>
      <c r="H95" s="2">
        <f t="shared" si="15"/>
        <v>-1630.6699964857776</v>
      </c>
      <c r="I95" s="2">
        <f t="shared" si="18"/>
        <v>1830.6699964857776</v>
      </c>
      <c r="J95" s="2">
        <f t="shared" si="24"/>
        <v>200</v>
      </c>
      <c r="K95" s="2"/>
      <c r="L95" s="2"/>
      <c r="N95" s="9" t="str">
        <f t="shared" si="19"/>
        <v/>
      </c>
      <c r="O95" s="9" t="str">
        <f t="shared" si="16"/>
        <v/>
      </c>
      <c r="P95" s="9" t="str">
        <f t="shared" si="17"/>
        <v/>
      </c>
      <c r="Q95" s="9">
        <f t="shared" si="23"/>
        <v>-59495.408810669906</v>
      </c>
      <c r="R95" s="9" t="str">
        <f t="shared" si="20"/>
        <v/>
      </c>
    </row>
    <row r="96" spans="6:18">
      <c r="F96" s="1">
        <f t="shared" si="21"/>
        <v>89</v>
      </c>
      <c r="G96" s="2">
        <f t="shared" si="22"/>
        <v>-61326.078807155682</v>
      </c>
      <c r="H96" s="2">
        <f t="shared" si="15"/>
        <v>-1680.8456099727919</v>
      </c>
      <c r="I96" s="2">
        <f t="shared" si="18"/>
        <v>1880.8456099727919</v>
      </c>
      <c r="J96" s="2">
        <f t="shared" si="24"/>
        <v>200</v>
      </c>
      <c r="K96" s="2"/>
      <c r="L96" s="2"/>
      <c r="N96" s="9" t="str">
        <f t="shared" si="19"/>
        <v/>
      </c>
      <c r="O96" s="9" t="str">
        <f t="shared" si="16"/>
        <v/>
      </c>
      <c r="P96" s="9" t="str">
        <f t="shared" si="17"/>
        <v/>
      </c>
      <c r="Q96" s="9">
        <f t="shared" si="23"/>
        <v>-61326.078807155682</v>
      </c>
      <c r="R96" s="9" t="str">
        <f t="shared" si="20"/>
        <v/>
      </c>
    </row>
    <row r="97" spans="6:18">
      <c r="F97" s="1">
        <f t="shared" si="21"/>
        <v>90</v>
      </c>
      <c r="G97" s="2">
        <f t="shared" si="22"/>
        <v>-63206.924417128474</v>
      </c>
      <c r="H97" s="2">
        <f t="shared" si="15"/>
        <v>-1732.3964533994629</v>
      </c>
      <c r="I97" s="2">
        <f t="shared" si="18"/>
        <v>1932.3964533994629</v>
      </c>
      <c r="J97" s="2">
        <f t="shared" si="24"/>
        <v>200</v>
      </c>
      <c r="K97" s="2"/>
      <c r="L97" s="2"/>
      <c r="N97" s="9" t="str">
        <f t="shared" si="19"/>
        <v/>
      </c>
      <c r="O97" s="9" t="str">
        <f t="shared" si="16"/>
        <v/>
      </c>
      <c r="P97" s="9" t="str">
        <f t="shared" si="17"/>
        <v/>
      </c>
      <c r="Q97" s="9">
        <f t="shared" si="23"/>
        <v>-63206.924417128474</v>
      </c>
      <c r="R97" s="9" t="str">
        <f t="shared" si="20"/>
        <v/>
      </c>
    </row>
    <row r="98" spans="6:18">
      <c r="F98" s="1">
        <f t="shared" si="21"/>
        <v>91</v>
      </c>
      <c r="G98" s="2">
        <f t="shared" si="22"/>
        <v>-65139.320870527939</v>
      </c>
      <c r="H98" s="2">
        <f t="shared" si="15"/>
        <v>-1785.3602195263866</v>
      </c>
      <c r="I98" s="2">
        <f t="shared" si="18"/>
        <v>1985.3602195263866</v>
      </c>
      <c r="J98" s="2">
        <f t="shared" si="24"/>
        <v>200</v>
      </c>
      <c r="K98" s="2"/>
      <c r="L98" s="2"/>
      <c r="N98" s="9" t="str">
        <f t="shared" si="19"/>
        <v/>
      </c>
      <c r="O98" s="9" t="str">
        <f t="shared" si="16"/>
        <v/>
      </c>
      <c r="P98" s="9" t="str">
        <f t="shared" si="17"/>
        <v/>
      </c>
      <c r="Q98" s="9">
        <f t="shared" si="23"/>
        <v>-65139.320870527939</v>
      </c>
      <c r="R98" s="9" t="str">
        <f t="shared" si="20"/>
        <v/>
      </c>
    </row>
    <row r="99" spans="6:18">
      <c r="F99" s="1">
        <f t="shared" si="21"/>
        <v>92</v>
      </c>
      <c r="G99" s="2">
        <f t="shared" si="22"/>
        <v>-67124.681090054321</v>
      </c>
      <c r="H99" s="2">
        <f t="shared" si="15"/>
        <v>-1839.7756342099055</v>
      </c>
      <c r="I99" s="2">
        <f t="shared" si="18"/>
        <v>2039.7756342099055</v>
      </c>
      <c r="J99" s="2">
        <f t="shared" si="24"/>
        <v>200</v>
      </c>
      <c r="K99" s="2"/>
      <c r="L99" s="2"/>
      <c r="N99" s="9" t="str">
        <f t="shared" si="19"/>
        <v/>
      </c>
      <c r="O99" s="9" t="str">
        <f t="shared" si="16"/>
        <v/>
      </c>
      <c r="P99" s="9" t="str">
        <f t="shared" si="17"/>
        <v/>
      </c>
      <c r="Q99" s="9">
        <f t="shared" si="23"/>
        <v>-67124.681090054321</v>
      </c>
      <c r="R99" s="9" t="str">
        <f t="shared" si="20"/>
        <v/>
      </c>
    </row>
    <row r="100" spans="6:18">
      <c r="F100" s="1">
        <f t="shared" si="21"/>
        <v>93</v>
      </c>
      <c r="G100" s="2">
        <f t="shared" si="22"/>
        <v>-69164.456724264222</v>
      </c>
      <c r="H100" s="2">
        <f t="shared" si="15"/>
        <v>-1895.6824847175419</v>
      </c>
      <c r="I100" s="2">
        <f t="shared" si="18"/>
        <v>2095.6824847175421</v>
      </c>
      <c r="J100" s="2">
        <f t="shared" si="24"/>
        <v>200</v>
      </c>
      <c r="K100" s="2"/>
      <c r="L100" s="2"/>
      <c r="N100" s="9" t="str">
        <f t="shared" si="19"/>
        <v/>
      </c>
      <c r="O100" s="9" t="str">
        <f t="shared" si="16"/>
        <v/>
      </c>
      <c r="P100" s="9" t="str">
        <f t="shared" si="17"/>
        <v/>
      </c>
      <c r="Q100" s="9">
        <f t="shared" si="23"/>
        <v>-69164.456724264222</v>
      </c>
      <c r="R100" s="9" t="str">
        <f t="shared" si="20"/>
        <v/>
      </c>
    </row>
    <row r="101" spans="6:18">
      <c r="F101" s="1">
        <f t="shared" si="21"/>
        <v>94</v>
      </c>
      <c r="G101" s="2">
        <f t="shared" si="22"/>
        <v>-71260.139208981767</v>
      </c>
      <c r="H101" s="2">
        <f t="shared" si="15"/>
        <v>-1953.1216488195087</v>
      </c>
      <c r="I101" s="2">
        <f t="shared" si="18"/>
        <v>2153.1216488195087</v>
      </c>
      <c r="J101" s="2">
        <f t="shared" si="24"/>
        <v>200</v>
      </c>
      <c r="K101" s="2"/>
      <c r="L101" s="2"/>
      <c r="N101" s="9" t="str">
        <f t="shared" si="19"/>
        <v/>
      </c>
      <c r="O101" s="9" t="str">
        <f t="shared" si="16"/>
        <v/>
      </c>
      <c r="P101" s="9" t="str">
        <f t="shared" si="17"/>
        <v/>
      </c>
      <c r="Q101" s="9">
        <f t="shared" si="23"/>
        <v>-71260.139208981767</v>
      </c>
      <c r="R101" s="9" t="str">
        <f t="shared" si="20"/>
        <v/>
      </c>
    </row>
    <row r="102" spans="6:18">
      <c r="F102" s="1">
        <f t="shared" si="21"/>
        <v>95</v>
      </c>
      <c r="G102" s="2">
        <f t="shared" si="22"/>
        <v>-73413.260857801273</v>
      </c>
      <c r="H102" s="2">
        <f t="shared" si="15"/>
        <v>-2012.1351246775698</v>
      </c>
      <c r="I102" s="2">
        <f t="shared" si="18"/>
        <v>2212.1351246775698</v>
      </c>
      <c r="J102" s="2">
        <f t="shared" si="24"/>
        <v>200</v>
      </c>
      <c r="K102" s="2"/>
      <c r="L102" s="2"/>
      <c r="N102" s="9" t="str">
        <f t="shared" si="19"/>
        <v/>
      </c>
      <c r="O102" s="9" t="str">
        <f t="shared" si="16"/>
        <v/>
      </c>
      <c r="P102" s="9" t="str">
        <f t="shared" si="17"/>
        <v/>
      </c>
      <c r="Q102" s="9">
        <f t="shared" si="23"/>
        <v>-73413.260857801273</v>
      </c>
      <c r="R102" s="9" t="str">
        <f t="shared" si="20"/>
        <v/>
      </c>
    </row>
    <row r="103" spans="6:18">
      <c r="F103" s="6">
        <f t="shared" si="21"/>
        <v>96</v>
      </c>
      <c r="G103" s="7">
        <f t="shared" si="22"/>
        <v>-75625.395982478847</v>
      </c>
      <c r="H103" s="7">
        <f t="shared" si="15"/>
        <v>-2072.7660615531076</v>
      </c>
      <c r="I103" s="7">
        <f t="shared" si="18"/>
        <v>2272.7660615531076</v>
      </c>
      <c r="J103" s="7">
        <f t="shared" si="24"/>
        <v>200</v>
      </c>
      <c r="K103" s="2"/>
      <c r="L103" s="2"/>
      <c r="N103" s="15" t="str">
        <f t="shared" si="19"/>
        <v/>
      </c>
      <c r="O103" s="15" t="str">
        <f t="shared" si="16"/>
        <v/>
      </c>
      <c r="P103" s="15" t="str">
        <f t="shared" si="17"/>
        <v/>
      </c>
      <c r="Q103" s="15">
        <f t="shared" si="23"/>
        <v>-75625.395982478847</v>
      </c>
      <c r="R103" s="15" t="str">
        <f t="shared" si="20"/>
        <v/>
      </c>
    </row>
    <row r="104" spans="6:18">
      <c r="F104" s="1">
        <f t="shared" si="21"/>
        <v>97</v>
      </c>
      <c r="G104" s="2">
        <f t="shared" si="22"/>
        <v>-77898.162044031953</v>
      </c>
      <c r="H104" s="2">
        <f t="shared" ref="H104:H135" si="25">G104*($C$9/360*30)</f>
        <v>-2135.0587913568424</v>
      </c>
      <c r="I104" s="2">
        <f t="shared" si="18"/>
        <v>2335.0587913568424</v>
      </c>
      <c r="J104" s="2">
        <f t="shared" si="24"/>
        <v>200</v>
      </c>
      <c r="K104" s="2"/>
      <c r="L104" s="2"/>
      <c r="N104" s="9" t="str">
        <f t="shared" si="19"/>
        <v/>
      </c>
      <c r="O104" s="9" t="str">
        <f t="shared" ref="O104:O135" si="26">IF(G104&gt;=0,G104*($C$9/360*30),"")</f>
        <v/>
      </c>
      <c r="P104" s="9" t="str">
        <f t="shared" si="17"/>
        <v/>
      </c>
      <c r="Q104" s="9">
        <f t="shared" si="23"/>
        <v>-77898.162044031953</v>
      </c>
      <c r="R104" s="9" t="str">
        <f t="shared" si="20"/>
        <v/>
      </c>
    </row>
    <row r="105" spans="6:18">
      <c r="F105" s="1">
        <f t="shared" si="21"/>
        <v>98</v>
      </c>
      <c r="G105" s="2">
        <f t="shared" si="22"/>
        <v>-80233.220835388798</v>
      </c>
      <c r="H105" s="2">
        <f t="shared" si="25"/>
        <v>-2199.0588610632813</v>
      </c>
      <c r="I105" s="2">
        <f t="shared" si="18"/>
        <v>2399.0588610632813</v>
      </c>
      <c r="J105" s="2">
        <f t="shared" si="24"/>
        <v>200</v>
      </c>
      <c r="K105" s="2"/>
      <c r="L105" s="2"/>
      <c r="N105" s="9" t="str">
        <f t="shared" si="19"/>
        <v/>
      </c>
      <c r="O105" s="9" t="str">
        <f t="shared" si="26"/>
        <v/>
      </c>
      <c r="P105" s="9" t="str">
        <f t="shared" si="17"/>
        <v/>
      </c>
      <c r="Q105" s="9">
        <f t="shared" si="23"/>
        <v>-80233.220835388798</v>
      </c>
      <c r="R105" s="9" t="str">
        <f t="shared" si="20"/>
        <v/>
      </c>
    </row>
    <row r="106" spans="6:18">
      <c r="F106" s="1">
        <f t="shared" si="21"/>
        <v>99</v>
      </c>
      <c r="G106" s="2">
        <f t="shared" si="22"/>
        <v>-82632.279696452082</v>
      </c>
      <c r="H106" s="2">
        <f t="shared" si="25"/>
        <v>-2264.8130660135907</v>
      </c>
      <c r="I106" s="2">
        <f t="shared" si="18"/>
        <v>2464.8130660135907</v>
      </c>
      <c r="J106" s="2">
        <f t="shared" si="24"/>
        <v>200</v>
      </c>
      <c r="K106" s="2"/>
      <c r="L106" s="2"/>
      <c r="N106" s="9" t="str">
        <f t="shared" si="19"/>
        <v/>
      </c>
      <c r="O106" s="9" t="str">
        <f t="shared" si="26"/>
        <v/>
      </c>
      <c r="P106" s="9" t="str">
        <f t="shared" si="17"/>
        <v/>
      </c>
      <c r="Q106" s="9">
        <f t="shared" si="23"/>
        <v>-82632.279696452082</v>
      </c>
      <c r="R106" s="9" t="str">
        <f t="shared" si="20"/>
        <v/>
      </c>
    </row>
    <row r="107" spans="6:18">
      <c r="F107" s="1">
        <f t="shared" si="21"/>
        <v>100</v>
      </c>
      <c r="G107" s="2">
        <f t="shared" si="22"/>
        <v>-85097.092762465676</v>
      </c>
      <c r="H107" s="2">
        <f t="shared" si="25"/>
        <v>-2332.3694841312467</v>
      </c>
      <c r="I107" s="2">
        <f t="shared" si="18"/>
        <v>2532.3694841312467</v>
      </c>
      <c r="J107" s="2">
        <f t="shared" si="24"/>
        <v>200</v>
      </c>
      <c r="K107" s="2"/>
      <c r="L107" s="2"/>
      <c r="N107" s="9" t="str">
        <f t="shared" si="19"/>
        <v/>
      </c>
      <c r="O107" s="9" t="str">
        <f t="shared" si="26"/>
        <v/>
      </c>
      <c r="P107" s="9" t="str">
        <f t="shared" si="17"/>
        <v/>
      </c>
      <c r="Q107" s="9">
        <f t="shared" si="23"/>
        <v>-85097.092762465676</v>
      </c>
      <c r="R107" s="9" t="str">
        <f t="shared" si="20"/>
        <v/>
      </c>
    </row>
    <row r="108" spans="6:18">
      <c r="F108" s="1">
        <f t="shared" si="21"/>
        <v>101</v>
      </c>
      <c r="G108" s="2">
        <f t="shared" si="22"/>
        <v>-87629.46224659693</v>
      </c>
      <c r="H108" s="2">
        <f t="shared" si="25"/>
        <v>-2401.7775110754774</v>
      </c>
      <c r="I108" s="2">
        <f t="shared" si="18"/>
        <v>2601.7775110754774</v>
      </c>
      <c r="J108" s="2">
        <f t="shared" si="24"/>
        <v>200</v>
      </c>
      <c r="K108" s="2"/>
      <c r="L108" s="2"/>
      <c r="N108" s="9" t="str">
        <f t="shared" si="19"/>
        <v/>
      </c>
      <c r="O108" s="9" t="str">
        <f t="shared" si="26"/>
        <v/>
      </c>
      <c r="P108" s="9" t="str">
        <f t="shared" si="17"/>
        <v/>
      </c>
      <c r="Q108" s="9">
        <f t="shared" si="23"/>
        <v>-87629.46224659693</v>
      </c>
      <c r="R108" s="9" t="str">
        <f t="shared" si="20"/>
        <v/>
      </c>
    </row>
    <row r="109" spans="6:18">
      <c r="F109" s="1">
        <f t="shared" si="21"/>
        <v>102</v>
      </c>
      <c r="G109" s="2">
        <f t="shared" si="22"/>
        <v>-90231.239757672403</v>
      </c>
      <c r="H109" s="2">
        <f t="shared" si="25"/>
        <v>-2473.0878963582045</v>
      </c>
      <c r="I109" s="2">
        <f t="shared" si="18"/>
        <v>2673.0878963582045</v>
      </c>
      <c r="J109" s="2">
        <f t="shared" si="24"/>
        <v>200</v>
      </c>
      <c r="K109" s="2"/>
      <c r="L109" s="2"/>
      <c r="N109" s="9" t="str">
        <f t="shared" si="19"/>
        <v/>
      </c>
      <c r="O109" s="9" t="str">
        <f t="shared" si="26"/>
        <v/>
      </c>
      <c r="P109" s="9" t="str">
        <f t="shared" si="17"/>
        <v/>
      </c>
      <c r="Q109" s="9">
        <f t="shared" si="23"/>
        <v>-90231.239757672403</v>
      </c>
      <c r="R109" s="9" t="str">
        <f t="shared" si="20"/>
        <v/>
      </c>
    </row>
    <row r="110" spans="6:18">
      <c r="F110" s="1">
        <f t="shared" si="21"/>
        <v>103</v>
      </c>
      <c r="G110" s="2">
        <f t="shared" si="22"/>
        <v>-92904.327654030611</v>
      </c>
      <c r="H110" s="2">
        <f t="shared" si="25"/>
        <v>-2546.352780450889</v>
      </c>
      <c r="I110" s="2">
        <f t="shared" si="18"/>
        <v>2746.352780450889</v>
      </c>
      <c r="J110" s="2">
        <f t="shared" si="24"/>
        <v>200</v>
      </c>
      <c r="K110" s="2"/>
      <c r="L110" s="2"/>
      <c r="N110" s="9" t="str">
        <f t="shared" si="19"/>
        <v/>
      </c>
      <c r="O110" s="9" t="str">
        <f t="shared" si="26"/>
        <v/>
      </c>
      <c r="P110" s="9" t="str">
        <f t="shared" si="17"/>
        <v/>
      </c>
      <c r="Q110" s="9">
        <f t="shared" si="23"/>
        <v>-92904.327654030611</v>
      </c>
      <c r="R110" s="9" t="str">
        <f t="shared" si="20"/>
        <v/>
      </c>
    </row>
    <row r="111" spans="6:18">
      <c r="F111" s="1">
        <f t="shared" si="21"/>
        <v>104</v>
      </c>
      <c r="G111" s="2">
        <f t="shared" si="22"/>
        <v>-95650.680434481503</v>
      </c>
      <c r="H111" s="2">
        <f t="shared" si="25"/>
        <v>-2621.6257329084137</v>
      </c>
      <c r="I111" s="2">
        <f t="shared" si="18"/>
        <v>2821.6257329084137</v>
      </c>
      <c r="J111" s="2">
        <f t="shared" si="24"/>
        <v>200</v>
      </c>
      <c r="K111" s="2"/>
      <c r="L111" s="2"/>
      <c r="N111" s="9" t="str">
        <f t="shared" si="19"/>
        <v/>
      </c>
      <c r="O111" s="9" t="str">
        <f t="shared" si="26"/>
        <v/>
      </c>
      <c r="P111" s="9" t="str">
        <f t="shared" si="17"/>
        <v/>
      </c>
      <c r="Q111" s="9">
        <f t="shared" si="23"/>
        <v>-95650.680434481503</v>
      </c>
      <c r="R111" s="9" t="str">
        <f t="shared" si="20"/>
        <v/>
      </c>
    </row>
    <row r="112" spans="6:18">
      <c r="F112" s="1">
        <f t="shared" si="21"/>
        <v>105</v>
      </c>
      <c r="G112" s="2">
        <f t="shared" si="22"/>
        <v>-98472.306167389921</v>
      </c>
      <c r="H112" s="2">
        <f t="shared" si="25"/>
        <v>-2698.9617915378785</v>
      </c>
      <c r="I112" s="2">
        <f t="shared" si="18"/>
        <v>2898.9617915378785</v>
      </c>
      <c r="J112" s="2">
        <f t="shared" si="24"/>
        <v>200</v>
      </c>
      <c r="K112" s="2"/>
      <c r="L112" s="2"/>
      <c r="N112" s="9" t="str">
        <f t="shared" si="19"/>
        <v/>
      </c>
      <c r="O112" s="9" t="str">
        <f t="shared" si="26"/>
        <v/>
      </c>
      <c r="P112" s="9" t="str">
        <f t="shared" si="17"/>
        <v/>
      </c>
      <c r="Q112" s="9">
        <f t="shared" si="23"/>
        <v>-98472.306167389921</v>
      </c>
      <c r="R112" s="9" t="str">
        <f t="shared" si="20"/>
        <v/>
      </c>
    </row>
    <row r="113" spans="6:18">
      <c r="F113" s="1">
        <f t="shared" si="21"/>
        <v>106</v>
      </c>
      <c r="G113" s="2">
        <f t="shared" si="22"/>
        <v>-101371.2679589278</v>
      </c>
      <c r="H113" s="2">
        <f t="shared" si="25"/>
        <v>-2778.4175026409462</v>
      </c>
      <c r="I113" s="2">
        <f t="shared" si="18"/>
        <v>2978.4175026409462</v>
      </c>
      <c r="J113" s="2">
        <f t="shared" si="24"/>
        <v>200</v>
      </c>
      <c r="K113" s="2"/>
      <c r="L113" s="2"/>
      <c r="N113" s="9" t="str">
        <f t="shared" si="19"/>
        <v/>
      </c>
      <c r="O113" s="9" t="str">
        <f t="shared" si="26"/>
        <v/>
      </c>
      <c r="P113" s="9" t="str">
        <f t="shared" si="17"/>
        <v/>
      </c>
      <c r="Q113" s="9">
        <f t="shared" si="23"/>
        <v>-101371.2679589278</v>
      </c>
      <c r="R113" s="9" t="str">
        <f t="shared" si="20"/>
        <v/>
      </c>
    </row>
    <row r="114" spans="6:18">
      <c r="F114" s="1">
        <f t="shared" si="21"/>
        <v>107</v>
      </c>
      <c r="G114" s="2">
        <f t="shared" si="22"/>
        <v>-104349.68546156875</v>
      </c>
      <c r="H114" s="2">
        <f t="shared" si="25"/>
        <v>-2860.0509623591633</v>
      </c>
      <c r="I114" s="2">
        <f t="shared" si="18"/>
        <v>3060.0509623591633</v>
      </c>
      <c r="J114" s="2">
        <f t="shared" si="24"/>
        <v>200</v>
      </c>
      <c r="K114" s="2"/>
      <c r="L114" s="2"/>
      <c r="N114" s="9" t="str">
        <f t="shared" si="19"/>
        <v/>
      </c>
      <c r="O114" s="9" t="str">
        <f t="shared" si="26"/>
        <v/>
      </c>
      <c r="P114" s="9" t="str">
        <f t="shared" si="17"/>
        <v/>
      </c>
      <c r="Q114" s="9">
        <f t="shared" si="23"/>
        <v>-104349.68546156875</v>
      </c>
      <c r="R114" s="9" t="str">
        <f t="shared" si="20"/>
        <v/>
      </c>
    </row>
    <row r="115" spans="6:18">
      <c r="F115" s="6">
        <f t="shared" si="21"/>
        <v>108</v>
      </c>
      <c r="G115" s="7">
        <f t="shared" si="22"/>
        <v>-107409.73642392791</v>
      </c>
      <c r="H115" s="7">
        <f t="shared" si="25"/>
        <v>-2943.9218591524909</v>
      </c>
      <c r="I115" s="7">
        <f t="shared" si="18"/>
        <v>3143.9218591524909</v>
      </c>
      <c r="J115" s="7">
        <f t="shared" si="24"/>
        <v>200</v>
      </c>
      <c r="K115" s="2"/>
      <c r="L115" s="2"/>
      <c r="N115" s="15" t="str">
        <f t="shared" si="19"/>
        <v/>
      </c>
      <c r="O115" s="15" t="str">
        <f t="shared" si="26"/>
        <v/>
      </c>
      <c r="P115" s="15" t="str">
        <f t="shared" si="17"/>
        <v/>
      </c>
      <c r="Q115" s="15">
        <f t="shared" si="23"/>
        <v>-107409.73642392791</v>
      </c>
      <c r="R115" s="15" t="str">
        <f t="shared" si="20"/>
        <v/>
      </c>
    </row>
    <row r="116" spans="6:18">
      <c r="F116" s="1">
        <f t="shared" si="21"/>
        <v>109</v>
      </c>
      <c r="G116" s="2">
        <f t="shared" si="22"/>
        <v>-110553.6582830804</v>
      </c>
      <c r="H116" s="2">
        <f t="shared" si="25"/>
        <v>-3030.0915174420952</v>
      </c>
      <c r="I116" s="2">
        <f t="shared" si="18"/>
        <v>3230.0915174420952</v>
      </c>
      <c r="J116" s="2">
        <f t="shared" si="24"/>
        <v>200</v>
      </c>
      <c r="K116" s="2"/>
      <c r="L116" s="2"/>
      <c r="N116" s="9" t="str">
        <f t="shared" si="19"/>
        <v/>
      </c>
      <c r="O116" s="9" t="str">
        <f t="shared" si="26"/>
        <v/>
      </c>
      <c r="P116" s="9" t="str">
        <f t="shared" si="17"/>
        <v/>
      </c>
      <c r="Q116" s="9">
        <f t="shared" si="23"/>
        <v>-110553.6582830804</v>
      </c>
      <c r="R116" s="9" t="str">
        <f t="shared" si="20"/>
        <v/>
      </c>
    </row>
    <row r="117" spans="6:18">
      <c r="F117" s="1">
        <f t="shared" si="21"/>
        <v>110</v>
      </c>
      <c r="G117" s="2">
        <f t="shared" si="22"/>
        <v>-113783.74980052249</v>
      </c>
      <c r="H117" s="2">
        <f t="shared" si="25"/>
        <v>-3118.6229424493208</v>
      </c>
      <c r="I117" s="2">
        <f t="shared" si="18"/>
        <v>3318.6229424493208</v>
      </c>
      <c r="J117" s="2">
        <f t="shared" ref="J117:J148" si="27">IF(G117*$C$11&lt;=200,200,G117*$C$11)</f>
        <v>200</v>
      </c>
      <c r="K117" s="2"/>
      <c r="L117" s="2"/>
      <c r="N117" s="9" t="str">
        <f>IF(G117&lt;=0,"",G116-I116)</f>
        <v/>
      </c>
      <c r="O117" s="9" t="str">
        <f t="shared" si="26"/>
        <v/>
      </c>
      <c r="P117" s="9" t="str">
        <f>IF(G117&gt;=0,J117-(ABS(H117)),"")</f>
        <v/>
      </c>
      <c r="Q117" s="9">
        <f t="shared" si="23"/>
        <v>-113783.74980052249</v>
      </c>
      <c r="R117" s="9" t="str">
        <f t="shared" si="20"/>
        <v/>
      </c>
    </row>
    <row r="118" spans="6:18">
      <c r="F118" s="1">
        <f t="shared" si="21"/>
        <v>111</v>
      </c>
      <c r="G118" s="2">
        <f t="shared" si="22"/>
        <v>-117102.37274297181</v>
      </c>
      <c r="H118" s="2">
        <f t="shared" si="25"/>
        <v>-3209.5808662636191</v>
      </c>
      <c r="I118" s="2">
        <f t="shared" si="18"/>
        <v>3409.5808662636191</v>
      </c>
      <c r="J118" s="2">
        <f t="shared" si="27"/>
        <v>200</v>
      </c>
      <c r="K118" s="2"/>
      <c r="L118" s="2"/>
      <c r="N118" s="9" t="str">
        <f t="shared" ref="N118:N181" si="28">IF(G118&lt;=0,"",G117-I117)</f>
        <v/>
      </c>
      <c r="O118" s="9" t="str">
        <f t="shared" si="26"/>
        <v/>
      </c>
      <c r="P118" s="9" t="str">
        <f>IF(G118&gt;=0,J118-(ABS(H118)),"")</f>
        <v/>
      </c>
      <c r="Q118" s="9">
        <f t="shared" si="23"/>
        <v>-117102.37274297181</v>
      </c>
      <c r="R118" s="9" t="str">
        <f t="shared" si="20"/>
        <v/>
      </c>
    </row>
    <row r="119" spans="6:18">
      <c r="F119" s="1">
        <f t="shared" si="21"/>
        <v>112</v>
      </c>
      <c r="G119" s="2">
        <f t="shared" si="22"/>
        <v>-120511.95360923544</v>
      </c>
      <c r="H119" s="2">
        <f t="shared" si="25"/>
        <v>-3303.0317951731281</v>
      </c>
      <c r="I119" s="2">
        <f t="shared" si="18"/>
        <v>3503.0317951731281</v>
      </c>
      <c r="J119" s="2">
        <f t="shared" si="27"/>
        <v>200</v>
      </c>
      <c r="K119" s="2"/>
      <c r="L119" s="2"/>
      <c r="N119" s="9" t="str">
        <f t="shared" si="28"/>
        <v/>
      </c>
      <c r="O119" s="9" t="str">
        <f t="shared" si="26"/>
        <v/>
      </c>
      <c r="P119" s="9" t="str">
        <f t="shared" ref="P119:P182" si="29">IF(G119&gt;=0,J119-(ABS(H119)),"")</f>
        <v/>
      </c>
      <c r="Q119" s="9">
        <f t="shared" si="23"/>
        <v>-120511.95360923544</v>
      </c>
      <c r="R119" s="9" t="str">
        <f t="shared" si="20"/>
        <v/>
      </c>
    </row>
    <row r="120" spans="6:18">
      <c r="F120" s="1">
        <f t="shared" si="21"/>
        <v>113</v>
      </c>
      <c r="G120" s="2">
        <f t="shared" si="22"/>
        <v>-124014.98540440857</v>
      </c>
      <c r="H120" s="2">
        <f t="shared" si="25"/>
        <v>-3399.044058292498</v>
      </c>
      <c r="I120" s="2">
        <f t="shared" si="18"/>
        <v>3599.044058292498</v>
      </c>
      <c r="J120" s="2">
        <f t="shared" si="27"/>
        <v>200</v>
      </c>
      <c r="K120" s="2"/>
      <c r="L120" s="2"/>
      <c r="N120" s="9" t="str">
        <f t="shared" si="28"/>
        <v/>
      </c>
      <c r="O120" s="9" t="str">
        <f t="shared" si="26"/>
        <v/>
      </c>
      <c r="P120" s="9" t="str">
        <f t="shared" si="29"/>
        <v/>
      </c>
      <c r="Q120" s="9">
        <f t="shared" si="23"/>
        <v>-124014.98540440857</v>
      </c>
      <c r="R120" s="9" t="str">
        <f t="shared" si="20"/>
        <v/>
      </c>
    </row>
    <row r="121" spans="6:18">
      <c r="F121" s="1">
        <f t="shared" si="21"/>
        <v>114</v>
      </c>
      <c r="G121" s="2">
        <f t="shared" si="22"/>
        <v>-127614.02946270106</v>
      </c>
      <c r="H121" s="2">
        <f t="shared" si="25"/>
        <v>-3497.6878575235314</v>
      </c>
      <c r="I121" s="2">
        <f t="shared" si="18"/>
        <v>3697.6878575235314</v>
      </c>
      <c r="J121" s="2">
        <f t="shared" si="27"/>
        <v>200</v>
      </c>
      <c r="K121" s="2"/>
      <c r="L121" s="2"/>
      <c r="N121" s="9" t="str">
        <f t="shared" si="28"/>
        <v/>
      </c>
      <c r="O121" s="9" t="str">
        <f t="shared" si="26"/>
        <v/>
      </c>
      <c r="P121" s="9" t="str">
        <f t="shared" si="29"/>
        <v/>
      </c>
      <c r="Q121" s="9">
        <f t="shared" si="23"/>
        <v>-127614.02946270106</v>
      </c>
      <c r="R121" s="9" t="str">
        <f t="shared" si="20"/>
        <v/>
      </c>
    </row>
    <row r="122" spans="6:18">
      <c r="F122" s="1">
        <f t="shared" si="21"/>
        <v>115</v>
      </c>
      <c r="G122" s="2">
        <f t="shared" si="22"/>
        <v>-131311.71732022459</v>
      </c>
      <c r="H122" s="2">
        <f t="shared" si="25"/>
        <v>-3599.0353188851554</v>
      </c>
      <c r="I122" s="2">
        <f t="shared" si="18"/>
        <v>3799.0353188851554</v>
      </c>
      <c r="J122" s="2">
        <f t="shared" si="27"/>
        <v>200</v>
      </c>
      <c r="K122" s="2"/>
      <c r="L122" s="2"/>
      <c r="N122" s="9" t="str">
        <f t="shared" si="28"/>
        <v/>
      </c>
      <c r="O122" s="9" t="str">
        <f t="shared" si="26"/>
        <v/>
      </c>
      <c r="P122" s="9" t="str">
        <f t="shared" si="29"/>
        <v/>
      </c>
      <c r="Q122" s="9">
        <f t="shared" si="23"/>
        <v>-131311.71732022459</v>
      </c>
      <c r="R122" s="9" t="str">
        <f t="shared" si="20"/>
        <v/>
      </c>
    </row>
    <row r="123" spans="6:18">
      <c r="F123" s="1">
        <f t="shared" si="21"/>
        <v>116</v>
      </c>
      <c r="G123" s="2">
        <f t="shared" si="22"/>
        <v>-135110.75263910973</v>
      </c>
      <c r="H123" s="2">
        <f t="shared" si="25"/>
        <v>-3703.1605452502658</v>
      </c>
      <c r="I123" s="2">
        <f t="shared" si="18"/>
        <v>3903.1605452502658</v>
      </c>
      <c r="J123" s="2">
        <f t="shared" si="27"/>
        <v>200</v>
      </c>
      <c r="K123" s="2"/>
      <c r="L123" s="2"/>
      <c r="N123" s="9" t="str">
        <f t="shared" si="28"/>
        <v/>
      </c>
      <c r="O123" s="9" t="str">
        <f t="shared" si="26"/>
        <v/>
      </c>
      <c r="P123" s="9" t="str">
        <f t="shared" si="29"/>
        <v/>
      </c>
      <c r="Q123" s="9">
        <f t="shared" si="23"/>
        <v>-135110.75263910973</v>
      </c>
      <c r="R123" s="9" t="str">
        <f t="shared" si="20"/>
        <v/>
      </c>
    </row>
    <row r="124" spans="6:18">
      <c r="F124" s="1">
        <f t="shared" si="21"/>
        <v>117</v>
      </c>
      <c r="G124" s="2">
        <f t="shared" si="22"/>
        <v>-139013.91318435999</v>
      </c>
      <c r="H124" s="2">
        <f t="shared" si="25"/>
        <v>-3810.1396705279999</v>
      </c>
      <c r="I124" s="2">
        <f t="shared" si="18"/>
        <v>4010.1396705279999</v>
      </c>
      <c r="J124" s="2">
        <f t="shared" si="27"/>
        <v>200</v>
      </c>
      <c r="K124" s="2"/>
      <c r="L124" s="2"/>
      <c r="N124" s="9" t="str">
        <f t="shared" si="28"/>
        <v/>
      </c>
      <c r="O124" s="9" t="str">
        <f t="shared" si="26"/>
        <v/>
      </c>
      <c r="P124" s="9" t="str">
        <f t="shared" si="29"/>
        <v/>
      </c>
      <c r="Q124" s="9">
        <f t="shared" si="23"/>
        <v>-139013.91318435999</v>
      </c>
      <c r="R124" s="9" t="str">
        <f t="shared" si="20"/>
        <v/>
      </c>
    </row>
    <row r="125" spans="6:18">
      <c r="F125" s="1">
        <f t="shared" si="21"/>
        <v>118</v>
      </c>
      <c r="G125" s="2">
        <f t="shared" si="22"/>
        <v>-143024.052854888</v>
      </c>
      <c r="H125" s="2">
        <f t="shared" si="25"/>
        <v>-3920.050915331055</v>
      </c>
      <c r="I125" s="2">
        <f t="shared" si="18"/>
        <v>4120.050915331055</v>
      </c>
      <c r="J125" s="2">
        <f t="shared" si="27"/>
        <v>200</v>
      </c>
      <c r="K125" s="2"/>
      <c r="L125" s="2"/>
      <c r="N125" s="9" t="str">
        <f t="shared" si="28"/>
        <v/>
      </c>
      <c r="O125" s="9" t="str">
        <f t="shared" si="26"/>
        <v/>
      </c>
      <c r="P125" s="9" t="str">
        <f t="shared" si="29"/>
        <v/>
      </c>
      <c r="Q125" s="9">
        <f t="shared" si="23"/>
        <v>-143024.052854888</v>
      </c>
      <c r="R125" s="9" t="str">
        <f t="shared" si="20"/>
        <v/>
      </c>
    </row>
    <row r="126" spans="6:18">
      <c r="F126" s="1">
        <f t="shared" si="21"/>
        <v>119</v>
      </c>
      <c r="G126" s="2">
        <f t="shared" si="22"/>
        <v>-147144.10377021905</v>
      </c>
      <c r="H126" s="2">
        <f t="shared" si="25"/>
        <v>-4032.9746441687539</v>
      </c>
      <c r="I126" s="2">
        <f t="shared" si="18"/>
        <v>4232.9746441687539</v>
      </c>
      <c r="J126" s="2">
        <f t="shared" si="27"/>
        <v>200</v>
      </c>
      <c r="K126" s="2"/>
      <c r="L126" s="2"/>
      <c r="N126" s="9" t="str">
        <f t="shared" si="28"/>
        <v/>
      </c>
      <c r="O126" s="9" t="str">
        <f t="shared" si="26"/>
        <v/>
      </c>
      <c r="P126" s="9" t="str">
        <f t="shared" si="29"/>
        <v/>
      </c>
      <c r="Q126" s="9">
        <f t="shared" si="23"/>
        <v>-147144.10377021905</v>
      </c>
      <c r="R126" s="9" t="str">
        <f t="shared" si="20"/>
        <v/>
      </c>
    </row>
    <row r="127" spans="6:18">
      <c r="F127" s="6">
        <f t="shared" si="21"/>
        <v>120</v>
      </c>
      <c r="G127" s="7">
        <f t="shared" si="22"/>
        <v>-151377.0784143878</v>
      </c>
      <c r="H127" s="7">
        <f t="shared" si="25"/>
        <v>-4148.9934242076788</v>
      </c>
      <c r="I127" s="7">
        <f t="shared" si="18"/>
        <v>4348.9934242076788</v>
      </c>
      <c r="J127" s="7">
        <f t="shared" si="27"/>
        <v>200</v>
      </c>
      <c r="K127" s="2"/>
      <c r="L127" s="2"/>
      <c r="N127" s="15" t="str">
        <f t="shared" si="28"/>
        <v/>
      </c>
      <c r="O127" s="15" t="str">
        <f t="shared" si="26"/>
        <v/>
      </c>
      <c r="P127" s="15" t="str">
        <f t="shared" si="29"/>
        <v/>
      </c>
      <c r="Q127" s="15">
        <f t="shared" si="23"/>
        <v>-151377.0784143878</v>
      </c>
      <c r="R127" s="15" t="str">
        <f t="shared" si="20"/>
        <v/>
      </c>
    </row>
    <row r="128" spans="6:18">
      <c r="F128" s="1">
        <f t="shared" si="21"/>
        <v>121</v>
      </c>
      <c r="G128" s="2">
        <f t="shared" si="22"/>
        <v>-155726.07183859547</v>
      </c>
      <c r="H128" s="2">
        <f t="shared" si="25"/>
        <v>-4268.1920856428378</v>
      </c>
      <c r="I128" s="2">
        <f t="shared" si="18"/>
        <v>4468.1920856428378</v>
      </c>
      <c r="J128" s="2">
        <f t="shared" si="27"/>
        <v>200</v>
      </c>
      <c r="K128" s="2"/>
      <c r="L128" s="2"/>
      <c r="N128" s="9" t="str">
        <f t="shared" si="28"/>
        <v/>
      </c>
      <c r="O128" s="9" t="str">
        <f t="shared" si="26"/>
        <v/>
      </c>
      <c r="P128" s="9" t="str">
        <f t="shared" si="29"/>
        <v/>
      </c>
      <c r="Q128" s="9">
        <f t="shared" si="23"/>
        <v>-155726.07183859547</v>
      </c>
      <c r="R128" s="9" t="str">
        <f t="shared" si="20"/>
        <v/>
      </c>
    </row>
    <row r="129" spans="6:18">
      <c r="F129" s="1">
        <f t="shared" si="21"/>
        <v>122</v>
      </c>
      <c r="G129" s="2">
        <f t="shared" si="22"/>
        <v>-160194.2639242383</v>
      </c>
      <c r="H129" s="2">
        <f t="shared" si="25"/>
        <v>-4390.6577837234981</v>
      </c>
      <c r="I129" s="2">
        <f t="shared" si="18"/>
        <v>4590.6577837234981</v>
      </c>
      <c r="J129" s="2">
        <f t="shared" si="27"/>
        <v>200</v>
      </c>
      <c r="K129" s="2"/>
      <c r="L129" s="2"/>
      <c r="N129" s="9" t="str">
        <f t="shared" si="28"/>
        <v/>
      </c>
      <c r="O129" s="9" t="str">
        <f t="shared" si="26"/>
        <v/>
      </c>
      <c r="P129" s="9" t="str">
        <f t="shared" si="29"/>
        <v/>
      </c>
      <c r="Q129" s="9">
        <f t="shared" si="23"/>
        <v>-160194.2639242383</v>
      </c>
      <c r="R129" s="9" t="str">
        <f t="shared" si="20"/>
        <v/>
      </c>
    </row>
    <row r="130" spans="6:18">
      <c r="F130" s="1">
        <f t="shared" si="21"/>
        <v>123</v>
      </c>
      <c r="G130" s="2">
        <f t="shared" si="22"/>
        <v>-164784.9217079618</v>
      </c>
      <c r="H130" s="2">
        <f t="shared" si="25"/>
        <v>-4516.4800624790532</v>
      </c>
      <c r="I130" s="2">
        <f t="shared" si="18"/>
        <v>4716.4800624790532</v>
      </c>
      <c r="J130" s="2">
        <f t="shared" si="27"/>
        <v>200</v>
      </c>
      <c r="K130" s="2"/>
      <c r="L130" s="2"/>
      <c r="N130" s="9" t="str">
        <f t="shared" si="28"/>
        <v/>
      </c>
      <c r="O130" s="9" t="str">
        <f t="shared" si="26"/>
        <v/>
      </c>
      <c r="P130" s="9" t="str">
        <f t="shared" si="29"/>
        <v/>
      </c>
      <c r="Q130" s="9">
        <f t="shared" si="23"/>
        <v>-164784.9217079618</v>
      </c>
      <c r="R130" s="9" t="str">
        <f t="shared" si="20"/>
        <v/>
      </c>
    </row>
    <row r="131" spans="6:18">
      <c r="F131" s="1">
        <f t="shared" si="21"/>
        <v>124</v>
      </c>
      <c r="G131" s="2">
        <f t="shared" si="22"/>
        <v>-169501.40177044086</v>
      </c>
      <c r="H131" s="2">
        <f t="shared" si="25"/>
        <v>-4645.7509201915</v>
      </c>
      <c r="I131" s="2">
        <f t="shared" si="18"/>
        <v>4845.7509201915</v>
      </c>
      <c r="J131" s="2">
        <f t="shared" si="27"/>
        <v>200</v>
      </c>
      <c r="K131" s="2"/>
      <c r="L131" s="2"/>
      <c r="N131" s="9" t="str">
        <f t="shared" si="28"/>
        <v/>
      </c>
      <c r="O131" s="9" t="str">
        <f t="shared" si="26"/>
        <v/>
      </c>
      <c r="P131" s="9" t="str">
        <f t="shared" si="29"/>
        <v/>
      </c>
      <c r="Q131" s="9">
        <f t="shared" si="23"/>
        <v>-169501.40177044086</v>
      </c>
      <c r="R131" s="9" t="str">
        <f t="shared" si="20"/>
        <v/>
      </c>
    </row>
    <row r="132" spans="6:18">
      <c r="F132" s="1">
        <f t="shared" si="21"/>
        <v>125</v>
      </c>
      <c r="G132" s="2">
        <f t="shared" si="22"/>
        <v>-174347.15269063236</v>
      </c>
      <c r="H132" s="2">
        <f t="shared" si="25"/>
        <v>-4778.5648766624154</v>
      </c>
      <c r="I132" s="2">
        <f t="shared" si="18"/>
        <v>4978.5648766624154</v>
      </c>
      <c r="J132" s="2">
        <f t="shared" si="27"/>
        <v>200</v>
      </c>
      <c r="K132" s="2"/>
      <c r="L132" s="2"/>
      <c r="N132" s="9" t="str">
        <f t="shared" si="28"/>
        <v/>
      </c>
      <c r="O132" s="9" t="str">
        <f t="shared" si="26"/>
        <v/>
      </c>
      <c r="P132" s="9" t="str">
        <f t="shared" si="29"/>
        <v/>
      </c>
      <c r="Q132" s="9">
        <f t="shared" si="23"/>
        <v>-174347.15269063236</v>
      </c>
      <c r="R132" s="9" t="str">
        <f t="shared" si="20"/>
        <v/>
      </c>
    </row>
    <row r="133" spans="6:18">
      <c r="F133" s="1">
        <f t="shared" si="21"/>
        <v>126</v>
      </c>
      <c r="G133" s="2">
        <f t="shared" si="22"/>
        <v>-179325.71756729478</v>
      </c>
      <c r="H133" s="2">
        <f t="shared" si="25"/>
        <v>-4915.0190423236045</v>
      </c>
      <c r="I133" s="2">
        <f t="shared" si="18"/>
        <v>5115.0190423236045</v>
      </c>
      <c r="J133" s="2">
        <f t="shared" si="27"/>
        <v>200</v>
      </c>
      <c r="K133" s="2"/>
      <c r="L133" s="2"/>
      <c r="N133" s="9" t="str">
        <f t="shared" si="28"/>
        <v/>
      </c>
      <c r="O133" s="9" t="str">
        <f t="shared" si="26"/>
        <v/>
      </c>
      <c r="P133" s="9" t="str">
        <f t="shared" si="29"/>
        <v/>
      </c>
      <c r="Q133" s="9">
        <f t="shared" si="23"/>
        <v>-179325.71756729478</v>
      </c>
      <c r="R133" s="9" t="str">
        <f t="shared" si="20"/>
        <v/>
      </c>
    </row>
    <row r="134" spans="6:18">
      <c r="F134" s="1">
        <f t="shared" si="21"/>
        <v>127</v>
      </c>
      <c r="G134" s="2">
        <f t="shared" si="22"/>
        <v>-184440.73660961838</v>
      </c>
      <c r="H134" s="2">
        <f t="shared" si="25"/>
        <v>-5055.2131892419575</v>
      </c>
      <c r="I134" s="2">
        <f t="shared" si="18"/>
        <v>5255.2131892419575</v>
      </c>
      <c r="J134" s="2">
        <f t="shared" si="27"/>
        <v>200</v>
      </c>
      <c r="K134" s="2"/>
      <c r="L134" s="2"/>
      <c r="N134" s="9" t="str">
        <f t="shared" si="28"/>
        <v/>
      </c>
      <c r="O134" s="9" t="str">
        <f t="shared" si="26"/>
        <v/>
      </c>
      <c r="P134" s="9" t="str">
        <f t="shared" si="29"/>
        <v/>
      </c>
      <c r="Q134" s="9">
        <f t="shared" si="23"/>
        <v>-184440.73660961838</v>
      </c>
      <c r="R134" s="9" t="str">
        <f t="shared" si="20"/>
        <v/>
      </c>
    </row>
    <row r="135" spans="6:18">
      <c r="F135" s="1">
        <f t="shared" si="21"/>
        <v>128</v>
      </c>
      <c r="G135" s="2">
        <f t="shared" si="22"/>
        <v>-189695.94979886035</v>
      </c>
      <c r="H135" s="2">
        <f t="shared" si="25"/>
        <v>-5199.2498240704308</v>
      </c>
      <c r="I135" s="2">
        <f t="shared" si="18"/>
        <v>5399.2498240704308</v>
      </c>
      <c r="J135" s="2">
        <f t="shared" si="27"/>
        <v>200</v>
      </c>
      <c r="K135" s="2"/>
      <c r="L135" s="2"/>
      <c r="N135" s="9" t="str">
        <f t="shared" si="28"/>
        <v/>
      </c>
      <c r="O135" s="9" t="str">
        <f t="shared" si="26"/>
        <v/>
      </c>
      <c r="P135" s="9" t="str">
        <f t="shared" si="29"/>
        <v/>
      </c>
      <c r="Q135" s="9">
        <f t="shared" si="23"/>
        <v>-189695.94979886035</v>
      </c>
      <c r="R135" s="9" t="str">
        <f t="shared" si="20"/>
        <v/>
      </c>
    </row>
    <row r="136" spans="6:18">
      <c r="F136" s="1">
        <f t="shared" si="21"/>
        <v>129</v>
      </c>
      <c r="G136" s="2">
        <f t="shared" si="22"/>
        <v>-195095.19962293078</v>
      </c>
      <c r="H136" s="2">
        <f t="shared" ref="H136:H167" si="30">G136*($C$9/360*30)</f>
        <v>-5347.2342629984942</v>
      </c>
      <c r="I136" s="2">
        <f t="shared" si="18"/>
        <v>5547.2342629984942</v>
      </c>
      <c r="J136" s="2">
        <f t="shared" si="27"/>
        <v>200</v>
      </c>
      <c r="K136" s="2"/>
      <c r="L136" s="2"/>
      <c r="N136" s="9" t="str">
        <f t="shared" si="28"/>
        <v/>
      </c>
      <c r="O136" s="9" t="str">
        <f t="shared" ref="O136:O167" si="31">IF(G136&gt;=0,G136*($C$9/360*30),"")</f>
        <v/>
      </c>
      <c r="P136" s="9" t="str">
        <f t="shared" si="29"/>
        <v/>
      </c>
      <c r="Q136" s="9">
        <f t="shared" si="23"/>
        <v>-195095.19962293078</v>
      </c>
      <c r="R136" s="9" t="str">
        <f t="shared" si="20"/>
        <v/>
      </c>
    </row>
    <row r="137" spans="6:18">
      <c r="F137" s="1">
        <f t="shared" si="21"/>
        <v>130</v>
      </c>
      <c r="G137" s="2">
        <f t="shared" si="22"/>
        <v>-200642.43388592929</v>
      </c>
      <c r="H137" s="2">
        <f t="shared" si="30"/>
        <v>-5499.274708756845</v>
      </c>
      <c r="I137" s="2">
        <f t="shared" ref="I137:I199" si="32">J137-H137</f>
        <v>5699.274708756845</v>
      </c>
      <c r="J137" s="2">
        <f t="shared" si="27"/>
        <v>200</v>
      </c>
      <c r="K137" s="2"/>
      <c r="L137" s="2"/>
      <c r="N137" s="9" t="str">
        <f t="shared" si="28"/>
        <v/>
      </c>
      <c r="O137" s="9" t="str">
        <f t="shared" si="31"/>
        <v/>
      </c>
      <c r="P137" s="9" t="str">
        <f t="shared" si="29"/>
        <v/>
      </c>
      <c r="Q137" s="9">
        <f t="shared" si="23"/>
        <v>-200642.43388592929</v>
      </c>
      <c r="R137" s="9" t="str">
        <f t="shared" ref="R137:R199" si="33">IF(Q137&gt;0,Q137,"")</f>
        <v/>
      </c>
    </row>
    <row r="138" spans="6:18">
      <c r="F138" s="1">
        <f t="shared" ref="F138:F199" si="34">F137+1</f>
        <v>131</v>
      </c>
      <c r="G138" s="2">
        <f t="shared" ref="G138:G199" si="35">G137-I137</f>
        <v>-206341.70859468615</v>
      </c>
      <c r="H138" s="2">
        <f t="shared" si="30"/>
        <v>-5655.4823297326893</v>
      </c>
      <c r="I138" s="2">
        <f t="shared" si="32"/>
        <v>5855.4823297326893</v>
      </c>
      <c r="J138" s="2">
        <f t="shared" si="27"/>
        <v>200</v>
      </c>
      <c r="K138" s="2"/>
      <c r="L138" s="2"/>
      <c r="N138" s="9" t="str">
        <f t="shared" si="28"/>
        <v/>
      </c>
      <c r="O138" s="9" t="str">
        <f t="shared" si="31"/>
        <v/>
      </c>
      <c r="P138" s="9" t="str">
        <f t="shared" si="29"/>
        <v/>
      </c>
      <c r="Q138" s="9">
        <f t="shared" ref="Q138:Q199" si="36">IF(G138&gt;J137,$C$12,G138)</f>
        <v>-206341.70859468615</v>
      </c>
      <c r="R138" s="9" t="str">
        <f t="shared" si="33"/>
        <v/>
      </c>
    </row>
    <row r="139" spans="6:18">
      <c r="F139" s="6">
        <f t="shared" si="34"/>
        <v>132</v>
      </c>
      <c r="G139" s="7">
        <f t="shared" si="35"/>
        <v>-212197.19092441883</v>
      </c>
      <c r="H139" s="7">
        <f t="shared" si="30"/>
        <v>-5815.9713412534456</v>
      </c>
      <c r="I139" s="7">
        <f t="shared" si="32"/>
        <v>6015.9713412534456</v>
      </c>
      <c r="J139" s="7">
        <f t="shared" si="27"/>
        <v>200</v>
      </c>
      <c r="K139" s="2"/>
      <c r="L139" s="2"/>
      <c r="N139" s="15" t="str">
        <f t="shared" si="28"/>
        <v/>
      </c>
      <c r="O139" s="15" t="str">
        <f t="shared" si="31"/>
        <v/>
      </c>
      <c r="P139" s="15" t="str">
        <f t="shared" si="29"/>
        <v/>
      </c>
      <c r="Q139" s="15">
        <f t="shared" si="36"/>
        <v>-212197.19092441883</v>
      </c>
      <c r="R139" s="15" t="str">
        <f t="shared" si="33"/>
        <v/>
      </c>
    </row>
    <row r="140" spans="6:18">
      <c r="F140" s="1">
        <f t="shared" si="34"/>
        <v>133</v>
      </c>
      <c r="G140" s="2">
        <f t="shared" si="35"/>
        <v>-218213.16226567226</v>
      </c>
      <c r="H140" s="2">
        <f t="shared" si="30"/>
        <v>-5980.8590890983005</v>
      </c>
      <c r="I140" s="2">
        <f t="shared" si="32"/>
        <v>6180.8590890983005</v>
      </c>
      <c r="J140" s="2">
        <f t="shared" si="27"/>
        <v>200</v>
      </c>
      <c r="K140" s="2"/>
      <c r="L140" s="2"/>
      <c r="N140" s="9" t="str">
        <f t="shared" si="28"/>
        <v/>
      </c>
      <c r="O140" s="9" t="str">
        <f t="shared" si="31"/>
        <v/>
      </c>
      <c r="P140" s="9" t="str">
        <f t="shared" si="29"/>
        <v/>
      </c>
      <c r="Q140" s="9">
        <f t="shared" si="36"/>
        <v>-218213.16226567226</v>
      </c>
      <c r="R140" s="9" t="str">
        <f t="shared" si="33"/>
        <v/>
      </c>
    </row>
    <row r="141" spans="6:18">
      <c r="F141" s="1">
        <f t="shared" si="34"/>
        <v>134</v>
      </c>
      <c r="G141" s="2">
        <f t="shared" si="35"/>
        <v>-224394.02135477055</v>
      </c>
      <c r="H141" s="2">
        <f t="shared" si="30"/>
        <v>-6150.2661352986697</v>
      </c>
      <c r="I141" s="2">
        <f t="shared" si="32"/>
        <v>6350.2661352986697</v>
      </c>
      <c r="J141" s="2">
        <f t="shared" si="27"/>
        <v>200</v>
      </c>
      <c r="K141" s="2"/>
      <c r="L141" s="2"/>
      <c r="N141" s="9" t="str">
        <f t="shared" si="28"/>
        <v/>
      </c>
      <c r="O141" s="9" t="str">
        <f t="shared" si="31"/>
        <v/>
      </c>
      <c r="P141" s="9" t="str">
        <f t="shared" si="29"/>
        <v/>
      </c>
      <c r="Q141" s="9">
        <f t="shared" si="36"/>
        <v>-224394.02135477055</v>
      </c>
      <c r="R141" s="9" t="str">
        <f t="shared" si="33"/>
        <v/>
      </c>
    </row>
    <row r="142" spans="6:18">
      <c r="F142" s="1">
        <f t="shared" si="34"/>
        <v>135</v>
      </c>
      <c r="G142" s="2">
        <f t="shared" si="35"/>
        <v>-230744.28749006923</v>
      </c>
      <c r="H142" s="2">
        <f t="shared" si="30"/>
        <v>-6324.316346290314</v>
      </c>
      <c r="I142" s="2">
        <f t="shared" si="32"/>
        <v>6524.316346290314</v>
      </c>
      <c r="J142" s="2">
        <f t="shared" si="27"/>
        <v>200</v>
      </c>
      <c r="K142" s="2"/>
      <c r="L142" s="2"/>
      <c r="N142" s="9" t="str">
        <f t="shared" si="28"/>
        <v/>
      </c>
      <c r="O142" s="9" t="str">
        <f t="shared" si="31"/>
        <v/>
      </c>
      <c r="P142" s="9" t="str">
        <f t="shared" si="29"/>
        <v/>
      </c>
      <c r="Q142" s="9">
        <f t="shared" si="36"/>
        <v>-230744.28749006923</v>
      </c>
      <c r="R142" s="9" t="str">
        <f t="shared" si="33"/>
        <v/>
      </c>
    </row>
    <row r="143" spans="6:18">
      <c r="F143" s="1">
        <f t="shared" si="34"/>
        <v>136</v>
      </c>
      <c r="G143" s="2">
        <f t="shared" si="35"/>
        <v>-237268.60383635954</v>
      </c>
      <c r="H143" s="2">
        <f t="shared" si="30"/>
        <v>-6503.1369834815541</v>
      </c>
      <c r="I143" s="2">
        <f t="shared" si="32"/>
        <v>6703.1369834815541</v>
      </c>
      <c r="J143" s="2">
        <f t="shared" si="27"/>
        <v>200</v>
      </c>
      <c r="K143" s="2"/>
      <c r="L143" s="2"/>
      <c r="N143" s="9" t="str">
        <f t="shared" si="28"/>
        <v/>
      </c>
      <c r="O143" s="9" t="str">
        <f t="shared" si="31"/>
        <v/>
      </c>
      <c r="P143" s="9" t="str">
        <f t="shared" si="29"/>
        <v/>
      </c>
      <c r="Q143" s="9">
        <f t="shared" si="36"/>
        <v>-237268.60383635954</v>
      </c>
      <c r="R143" s="9" t="str">
        <f t="shared" si="33"/>
        <v/>
      </c>
    </row>
    <row r="144" spans="6:18">
      <c r="F144" s="1">
        <f t="shared" si="34"/>
        <v>137</v>
      </c>
      <c r="G144" s="2">
        <f t="shared" si="35"/>
        <v>-243971.7408198411</v>
      </c>
      <c r="H144" s="2">
        <f t="shared" si="30"/>
        <v>-6686.8587963038117</v>
      </c>
      <c r="I144" s="2">
        <f t="shared" si="32"/>
        <v>6886.8587963038117</v>
      </c>
      <c r="J144" s="2">
        <f t="shared" si="27"/>
        <v>200</v>
      </c>
      <c r="K144" s="2"/>
      <c r="L144" s="2"/>
      <c r="N144" s="9" t="str">
        <f t="shared" si="28"/>
        <v/>
      </c>
      <c r="O144" s="9" t="str">
        <f t="shared" si="31"/>
        <v/>
      </c>
      <c r="P144" s="9" t="str">
        <f t="shared" si="29"/>
        <v/>
      </c>
      <c r="Q144" s="9">
        <f t="shared" si="36"/>
        <v>-243971.7408198411</v>
      </c>
      <c r="R144" s="9" t="str">
        <f t="shared" si="33"/>
        <v/>
      </c>
    </row>
    <row r="145" spans="6:18">
      <c r="F145" s="1">
        <f t="shared" si="34"/>
        <v>138</v>
      </c>
      <c r="G145" s="2">
        <f t="shared" si="35"/>
        <v>-250858.5996161449</v>
      </c>
      <c r="H145" s="2">
        <f t="shared" si="30"/>
        <v>-6875.6161178125049</v>
      </c>
      <c r="I145" s="2">
        <f t="shared" si="32"/>
        <v>7075.6161178125049</v>
      </c>
      <c r="J145" s="2">
        <f t="shared" si="27"/>
        <v>200</v>
      </c>
      <c r="K145" s="2"/>
      <c r="L145" s="2"/>
      <c r="N145" s="9" t="str">
        <f t="shared" si="28"/>
        <v/>
      </c>
      <c r="O145" s="9" t="str">
        <f t="shared" si="31"/>
        <v/>
      </c>
      <c r="P145" s="9" t="str">
        <f t="shared" si="29"/>
        <v/>
      </c>
      <c r="Q145" s="9">
        <f t="shared" si="36"/>
        <v>-250858.5996161449</v>
      </c>
      <c r="R145" s="9" t="str">
        <f t="shared" si="33"/>
        <v/>
      </c>
    </row>
    <row r="146" spans="6:18">
      <c r="F146" s="1">
        <f t="shared" si="34"/>
        <v>139</v>
      </c>
      <c r="G146" s="2">
        <f t="shared" si="35"/>
        <v>-257934.21573395742</v>
      </c>
      <c r="H146" s="2">
        <f t="shared" si="30"/>
        <v>-7069.5469629082163</v>
      </c>
      <c r="I146" s="2">
        <f t="shared" si="32"/>
        <v>7269.5469629082163</v>
      </c>
      <c r="J146" s="2">
        <f t="shared" si="27"/>
        <v>200</v>
      </c>
      <c r="K146" s="2"/>
      <c r="L146" s="2"/>
      <c r="N146" s="9" t="str">
        <f t="shared" si="28"/>
        <v/>
      </c>
      <c r="O146" s="9" t="str">
        <f t="shared" si="31"/>
        <v/>
      </c>
      <c r="P146" s="9" t="str">
        <f t="shared" si="29"/>
        <v/>
      </c>
      <c r="Q146" s="9">
        <f t="shared" si="36"/>
        <v>-257934.21573395742</v>
      </c>
      <c r="R146" s="9" t="str">
        <f t="shared" si="33"/>
        <v/>
      </c>
    </row>
    <row r="147" spans="6:18">
      <c r="F147" s="1">
        <f t="shared" si="34"/>
        <v>140</v>
      </c>
      <c r="G147" s="2">
        <f t="shared" si="35"/>
        <v>-265203.76269686566</v>
      </c>
      <c r="H147" s="2">
        <f t="shared" si="30"/>
        <v>-7268.7931292499261</v>
      </c>
      <c r="I147" s="2">
        <f t="shared" si="32"/>
        <v>7468.7931292499261</v>
      </c>
      <c r="J147" s="2">
        <f t="shared" si="27"/>
        <v>200</v>
      </c>
      <c r="K147" s="2"/>
      <c r="L147" s="2"/>
      <c r="N147" s="9" t="str">
        <f t="shared" si="28"/>
        <v/>
      </c>
      <c r="O147" s="9" t="str">
        <f t="shared" si="31"/>
        <v/>
      </c>
      <c r="P147" s="9" t="str">
        <f t="shared" si="29"/>
        <v/>
      </c>
      <c r="Q147" s="9">
        <f t="shared" si="36"/>
        <v>-265203.76269686566</v>
      </c>
      <c r="R147" s="9" t="str">
        <f t="shared" si="33"/>
        <v/>
      </c>
    </row>
    <row r="148" spans="6:18">
      <c r="F148" s="1">
        <f t="shared" si="34"/>
        <v>141</v>
      </c>
      <c r="G148" s="2">
        <f t="shared" si="35"/>
        <v>-272672.5558261156</v>
      </c>
      <c r="H148" s="2">
        <f t="shared" si="30"/>
        <v>-7473.5003009341181</v>
      </c>
      <c r="I148" s="2">
        <f t="shared" si="32"/>
        <v>7673.5003009341181</v>
      </c>
      <c r="J148" s="2">
        <f t="shared" si="27"/>
        <v>200</v>
      </c>
      <c r="K148" s="2"/>
      <c r="L148" s="2"/>
      <c r="N148" s="9" t="str">
        <f t="shared" si="28"/>
        <v/>
      </c>
      <c r="O148" s="9" t="str">
        <f t="shared" si="31"/>
        <v/>
      </c>
      <c r="P148" s="9" t="str">
        <f t="shared" si="29"/>
        <v/>
      </c>
      <c r="Q148" s="9">
        <f t="shared" si="36"/>
        <v>-272672.5558261156</v>
      </c>
      <c r="R148" s="9" t="str">
        <f t="shared" si="33"/>
        <v/>
      </c>
    </row>
    <row r="149" spans="6:18">
      <c r="F149" s="1">
        <f t="shared" si="34"/>
        <v>142</v>
      </c>
      <c r="G149" s="2">
        <f t="shared" si="35"/>
        <v>-280346.05612704973</v>
      </c>
      <c r="H149" s="2">
        <f t="shared" si="30"/>
        <v>-7683.8181550155541</v>
      </c>
      <c r="I149" s="2">
        <f t="shared" si="32"/>
        <v>7883.8181550155541</v>
      </c>
      <c r="J149" s="2">
        <f t="shared" ref="J149:J180" si="37">IF(G149*$C$11&lt;=200,200,G149*$C$11)</f>
        <v>200</v>
      </c>
      <c r="K149" s="2"/>
      <c r="L149" s="2"/>
      <c r="N149" s="9" t="str">
        <f t="shared" si="28"/>
        <v/>
      </c>
      <c r="O149" s="9" t="str">
        <f t="shared" si="31"/>
        <v/>
      </c>
      <c r="P149" s="9" t="str">
        <f t="shared" si="29"/>
        <v/>
      </c>
      <c r="Q149" s="9">
        <f t="shared" si="36"/>
        <v>-280346.05612704973</v>
      </c>
      <c r="R149" s="9" t="str">
        <f t="shared" si="33"/>
        <v/>
      </c>
    </row>
    <row r="150" spans="6:18">
      <c r="F150" s="1">
        <f t="shared" si="34"/>
        <v>143</v>
      </c>
      <c r="G150" s="2">
        <f t="shared" si="35"/>
        <v>-288229.87428206526</v>
      </c>
      <c r="H150" s="2">
        <f t="shared" si="30"/>
        <v>-7899.9004709476048</v>
      </c>
      <c r="I150" s="2">
        <f t="shared" si="32"/>
        <v>8099.9004709476048</v>
      </c>
      <c r="J150" s="2">
        <f t="shared" si="37"/>
        <v>200</v>
      </c>
      <c r="K150" s="2"/>
      <c r="L150" s="2"/>
      <c r="N150" s="9" t="str">
        <f t="shared" si="28"/>
        <v/>
      </c>
      <c r="O150" s="9" t="str">
        <f t="shared" si="31"/>
        <v/>
      </c>
      <c r="P150" s="9" t="str">
        <f t="shared" si="29"/>
        <v/>
      </c>
      <c r="Q150" s="9">
        <f t="shared" si="36"/>
        <v>-288229.87428206526</v>
      </c>
      <c r="R150" s="9" t="str">
        <f t="shared" si="33"/>
        <v/>
      </c>
    </row>
    <row r="151" spans="6:18">
      <c r="F151" s="6">
        <f t="shared" si="34"/>
        <v>144</v>
      </c>
      <c r="G151" s="7">
        <f t="shared" si="35"/>
        <v>-296329.77475301287</v>
      </c>
      <c r="H151" s="7">
        <f t="shared" si="30"/>
        <v>-8121.9052430221609</v>
      </c>
      <c r="I151" s="7">
        <f t="shared" si="32"/>
        <v>8321.90524302216</v>
      </c>
      <c r="J151" s="7">
        <f t="shared" si="37"/>
        <v>200</v>
      </c>
      <c r="K151" s="2"/>
      <c r="L151" s="2"/>
      <c r="N151" s="15" t="str">
        <f t="shared" si="28"/>
        <v/>
      </c>
      <c r="O151" s="15" t="str">
        <f t="shared" si="31"/>
        <v/>
      </c>
      <c r="P151" s="15" t="str">
        <f t="shared" si="29"/>
        <v/>
      </c>
      <c r="Q151" s="15">
        <f t="shared" si="36"/>
        <v>-296329.77475301287</v>
      </c>
      <c r="R151" s="15" t="str">
        <f t="shared" si="33"/>
        <v/>
      </c>
    </row>
    <row r="152" spans="6:18">
      <c r="F152" s="1">
        <f t="shared" si="34"/>
        <v>145</v>
      </c>
      <c r="G152" s="2">
        <f t="shared" si="35"/>
        <v>-304651.679996035</v>
      </c>
      <c r="H152" s="2">
        <f t="shared" si="30"/>
        <v>-8349.9947958913253</v>
      </c>
      <c r="I152" s="2">
        <f t="shared" si="32"/>
        <v>8549.9947958913253</v>
      </c>
      <c r="J152" s="2">
        <f t="shared" si="37"/>
        <v>200</v>
      </c>
      <c r="K152" s="2"/>
      <c r="L152" s="2"/>
      <c r="N152" s="9" t="str">
        <f t="shared" si="28"/>
        <v/>
      </c>
      <c r="O152" s="9" t="str">
        <f t="shared" si="31"/>
        <v/>
      </c>
      <c r="P152" s="9" t="str">
        <f t="shared" si="29"/>
        <v/>
      </c>
      <c r="Q152" s="9">
        <f t="shared" si="36"/>
        <v>-304651.679996035</v>
      </c>
      <c r="R152" s="9" t="str">
        <f t="shared" si="33"/>
        <v/>
      </c>
    </row>
    <row r="153" spans="6:18">
      <c r="F153" s="1">
        <f t="shared" si="34"/>
        <v>146</v>
      </c>
      <c r="G153" s="2">
        <f t="shared" si="35"/>
        <v>-313201.67479192634</v>
      </c>
      <c r="H153" s="2">
        <f t="shared" si="30"/>
        <v>-8584.3359032553817</v>
      </c>
      <c r="I153" s="2">
        <f t="shared" si="32"/>
        <v>8784.3359032553817</v>
      </c>
      <c r="J153" s="2">
        <f t="shared" si="37"/>
        <v>200</v>
      </c>
      <c r="K153" s="2"/>
      <c r="L153" s="2"/>
      <c r="N153" s="9" t="str">
        <f t="shared" si="28"/>
        <v/>
      </c>
      <c r="O153" s="9" t="str">
        <f t="shared" si="31"/>
        <v/>
      </c>
      <c r="P153" s="9" t="str">
        <f t="shared" si="29"/>
        <v/>
      </c>
      <c r="Q153" s="9">
        <f t="shared" si="36"/>
        <v>-313201.67479192634</v>
      </c>
      <c r="R153" s="9" t="str">
        <f t="shared" si="33"/>
        <v/>
      </c>
    </row>
    <row r="154" spans="6:18">
      <c r="F154" s="1">
        <f t="shared" si="34"/>
        <v>147</v>
      </c>
      <c r="G154" s="2">
        <f t="shared" si="35"/>
        <v>-321986.01069518173</v>
      </c>
      <c r="H154" s="2">
        <f t="shared" si="30"/>
        <v>-8825.0999098037719</v>
      </c>
      <c r="I154" s="2">
        <f t="shared" si="32"/>
        <v>9025.0999098037719</v>
      </c>
      <c r="J154" s="2">
        <f t="shared" si="37"/>
        <v>200</v>
      </c>
      <c r="K154" s="2"/>
      <c r="L154" s="2"/>
      <c r="N154" s="9" t="str">
        <f t="shared" si="28"/>
        <v/>
      </c>
      <c r="O154" s="9" t="str">
        <f t="shared" si="31"/>
        <v/>
      </c>
      <c r="P154" s="9" t="str">
        <f t="shared" si="29"/>
        <v/>
      </c>
      <c r="Q154" s="9">
        <f t="shared" si="36"/>
        <v>-321986.01069518173</v>
      </c>
      <c r="R154" s="9" t="str">
        <f t="shared" si="33"/>
        <v/>
      </c>
    </row>
    <row r="155" spans="6:18">
      <c r="F155" s="1">
        <f t="shared" si="34"/>
        <v>148</v>
      </c>
      <c r="G155" s="2">
        <f t="shared" si="35"/>
        <v>-331011.1106049855</v>
      </c>
      <c r="H155" s="2">
        <f t="shared" si="30"/>
        <v>-9072.4628564983104</v>
      </c>
      <c r="I155" s="2">
        <f t="shared" si="32"/>
        <v>9272.4628564983104</v>
      </c>
      <c r="J155" s="2">
        <f t="shared" si="37"/>
        <v>200</v>
      </c>
      <c r="K155" s="2"/>
      <c r="L155" s="2"/>
      <c r="N155" s="9" t="str">
        <f t="shared" si="28"/>
        <v/>
      </c>
      <c r="O155" s="9" t="str">
        <f t="shared" si="31"/>
        <v/>
      </c>
      <c r="P155" s="9" t="str">
        <f t="shared" si="29"/>
        <v/>
      </c>
      <c r="Q155" s="9">
        <f t="shared" si="36"/>
        <v>-331011.1106049855</v>
      </c>
      <c r="R155" s="9" t="str">
        <f t="shared" si="33"/>
        <v/>
      </c>
    </row>
    <row r="156" spans="6:18">
      <c r="F156" s="1">
        <f t="shared" si="34"/>
        <v>149</v>
      </c>
      <c r="G156" s="2">
        <f t="shared" si="35"/>
        <v>-340283.57346148381</v>
      </c>
      <c r="H156" s="2">
        <f t="shared" si="30"/>
        <v>-9326.605609290169</v>
      </c>
      <c r="I156" s="2">
        <f t="shared" si="32"/>
        <v>9526.605609290169</v>
      </c>
      <c r="J156" s="2">
        <f t="shared" si="37"/>
        <v>200</v>
      </c>
      <c r="K156" s="2"/>
      <c r="L156" s="2"/>
      <c r="N156" s="9" t="str">
        <f t="shared" si="28"/>
        <v/>
      </c>
      <c r="O156" s="9" t="str">
        <f t="shared" si="31"/>
        <v/>
      </c>
      <c r="P156" s="9" t="str">
        <f t="shared" si="29"/>
        <v/>
      </c>
      <c r="Q156" s="9">
        <f t="shared" si="36"/>
        <v>-340283.57346148381</v>
      </c>
      <c r="R156" s="9" t="str">
        <f t="shared" si="33"/>
        <v/>
      </c>
    </row>
    <row r="157" spans="6:18">
      <c r="F157" s="1">
        <f t="shared" si="34"/>
        <v>150</v>
      </c>
      <c r="G157" s="2">
        <f t="shared" si="35"/>
        <v>-349810.179070774</v>
      </c>
      <c r="H157" s="2">
        <f t="shared" si="30"/>
        <v>-9587.713991364797</v>
      </c>
      <c r="I157" s="2">
        <f t="shared" si="32"/>
        <v>9787.713991364797</v>
      </c>
      <c r="J157" s="2">
        <f t="shared" si="37"/>
        <v>200</v>
      </c>
      <c r="K157" s="2"/>
      <c r="L157" s="2"/>
      <c r="N157" s="9" t="str">
        <f t="shared" si="28"/>
        <v/>
      </c>
      <c r="O157" s="9" t="str">
        <f t="shared" si="31"/>
        <v/>
      </c>
      <c r="P157" s="9" t="str">
        <f t="shared" si="29"/>
        <v/>
      </c>
      <c r="Q157" s="9">
        <f t="shared" si="36"/>
        <v>-349810.179070774</v>
      </c>
      <c r="R157" s="9" t="str">
        <f t="shared" si="33"/>
        <v/>
      </c>
    </row>
    <row r="158" spans="6:18">
      <c r="F158" s="1">
        <f t="shared" si="34"/>
        <v>151</v>
      </c>
      <c r="G158" s="2">
        <f t="shared" si="35"/>
        <v>-359597.89306213881</v>
      </c>
      <c r="H158" s="2">
        <f t="shared" si="30"/>
        <v>-9855.9789190114552</v>
      </c>
      <c r="I158" s="2">
        <f t="shared" si="32"/>
        <v>10055.978919011455</v>
      </c>
      <c r="J158" s="2">
        <f t="shared" si="37"/>
        <v>200</v>
      </c>
      <c r="K158" s="2"/>
      <c r="L158" s="2"/>
      <c r="N158" s="9" t="str">
        <f t="shared" si="28"/>
        <v/>
      </c>
      <c r="O158" s="9" t="str">
        <f t="shared" si="31"/>
        <v/>
      </c>
      <c r="P158" s="9" t="str">
        <f t="shared" si="29"/>
        <v/>
      </c>
      <c r="Q158" s="9">
        <f t="shared" si="36"/>
        <v>-359597.89306213881</v>
      </c>
      <c r="R158" s="9" t="str">
        <f t="shared" si="33"/>
        <v/>
      </c>
    </row>
    <row r="159" spans="6:18">
      <c r="F159" s="1">
        <f t="shared" si="34"/>
        <v>152</v>
      </c>
      <c r="G159" s="2">
        <f t="shared" si="35"/>
        <v>-369653.8719811503</v>
      </c>
      <c r="H159" s="2">
        <f t="shared" si="30"/>
        <v>-10131.596541216695</v>
      </c>
      <c r="I159" s="2">
        <f t="shared" si="32"/>
        <v>10331.596541216695</v>
      </c>
      <c r="J159" s="2">
        <f t="shared" si="37"/>
        <v>200</v>
      </c>
      <c r="K159" s="2"/>
      <c r="L159" s="2"/>
      <c r="N159" s="9" t="str">
        <f t="shared" si="28"/>
        <v/>
      </c>
      <c r="O159" s="9" t="str">
        <f t="shared" si="31"/>
        <v/>
      </c>
      <c r="P159" s="9" t="str">
        <f t="shared" si="29"/>
        <v/>
      </c>
      <c r="Q159" s="9">
        <f t="shared" si="36"/>
        <v>-369653.8719811503</v>
      </c>
      <c r="R159" s="9" t="str">
        <f t="shared" si="33"/>
        <v/>
      </c>
    </row>
    <row r="160" spans="6:18">
      <c r="F160" s="1">
        <f t="shared" si="34"/>
        <v>153</v>
      </c>
      <c r="G160" s="2">
        <f t="shared" si="35"/>
        <v>-379985.46852236701</v>
      </c>
      <c r="H160" s="2">
        <f t="shared" si="30"/>
        <v>-10414.768383083876</v>
      </c>
      <c r="I160" s="2">
        <f t="shared" si="32"/>
        <v>10614.768383083876</v>
      </c>
      <c r="J160" s="2">
        <f t="shared" si="37"/>
        <v>200</v>
      </c>
      <c r="K160" s="2"/>
      <c r="L160" s="2"/>
      <c r="N160" s="9" t="str">
        <f t="shared" si="28"/>
        <v/>
      </c>
      <c r="O160" s="9" t="str">
        <f t="shared" si="31"/>
        <v/>
      </c>
      <c r="P160" s="9" t="str">
        <f t="shared" si="29"/>
        <v/>
      </c>
      <c r="Q160" s="9">
        <f t="shared" si="36"/>
        <v>-379985.46852236701</v>
      </c>
      <c r="R160" s="9" t="str">
        <f t="shared" si="33"/>
        <v/>
      </c>
    </row>
    <row r="161" spans="6:18">
      <c r="F161" s="1">
        <f t="shared" si="34"/>
        <v>154</v>
      </c>
      <c r="G161" s="2">
        <f t="shared" si="35"/>
        <v>-390600.23690545087</v>
      </c>
      <c r="H161" s="2">
        <f t="shared" si="30"/>
        <v>-10705.701493183566</v>
      </c>
      <c r="I161" s="2">
        <f t="shared" si="32"/>
        <v>10905.701493183566</v>
      </c>
      <c r="J161" s="2">
        <f t="shared" si="37"/>
        <v>200</v>
      </c>
      <c r="K161" s="2"/>
      <c r="L161" s="2"/>
      <c r="N161" s="9" t="str">
        <f t="shared" si="28"/>
        <v/>
      </c>
      <c r="O161" s="9" t="str">
        <f t="shared" si="31"/>
        <v/>
      </c>
      <c r="P161" s="9" t="str">
        <f t="shared" si="29"/>
        <v/>
      </c>
      <c r="Q161" s="9">
        <f t="shared" si="36"/>
        <v>-390600.23690545087</v>
      </c>
      <c r="R161" s="9" t="str">
        <f t="shared" si="33"/>
        <v/>
      </c>
    </row>
    <row r="162" spans="6:18">
      <c r="F162" s="1">
        <f t="shared" si="34"/>
        <v>155</v>
      </c>
      <c r="G162" s="2">
        <f t="shared" si="35"/>
        <v>-401505.93839863443</v>
      </c>
      <c r="H162" s="2">
        <f t="shared" si="30"/>
        <v>-11004.608594942572</v>
      </c>
      <c r="I162" s="2">
        <f t="shared" si="32"/>
        <v>11204.608594942572</v>
      </c>
      <c r="J162" s="2">
        <f t="shared" si="37"/>
        <v>200</v>
      </c>
      <c r="K162" s="2"/>
      <c r="L162" s="2"/>
      <c r="N162" s="9" t="str">
        <f t="shared" si="28"/>
        <v/>
      </c>
      <c r="O162" s="9" t="str">
        <f t="shared" si="31"/>
        <v/>
      </c>
      <c r="P162" s="9" t="str">
        <f t="shared" si="29"/>
        <v/>
      </c>
      <c r="Q162" s="9">
        <f t="shared" si="36"/>
        <v>-401505.93839863443</v>
      </c>
      <c r="R162" s="9" t="str">
        <f t="shared" si="33"/>
        <v/>
      </c>
    </row>
    <row r="163" spans="6:18">
      <c r="F163" s="6">
        <f t="shared" si="34"/>
        <v>156</v>
      </c>
      <c r="G163" s="7">
        <f t="shared" si="35"/>
        <v>-412710.54699357698</v>
      </c>
      <c r="H163" s="7">
        <f t="shared" si="30"/>
        <v>-11311.708242182289</v>
      </c>
      <c r="I163" s="7">
        <f t="shared" si="32"/>
        <v>11511.708242182289</v>
      </c>
      <c r="J163" s="7">
        <f t="shared" si="37"/>
        <v>200</v>
      </c>
      <c r="K163" s="2"/>
      <c r="L163" s="2"/>
      <c r="N163" s="15" t="str">
        <f t="shared" si="28"/>
        <v/>
      </c>
      <c r="O163" s="15" t="str">
        <f t="shared" si="31"/>
        <v/>
      </c>
      <c r="P163" s="15" t="str">
        <f t="shared" si="29"/>
        <v/>
      </c>
      <c r="Q163" s="15">
        <f t="shared" si="36"/>
        <v>-412710.54699357698</v>
      </c>
      <c r="R163" s="15" t="str">
        <f t="shared" si="33"/>
        <v/>
      </c>
    </row>
    <row r="164" spans="6:18">
      <c r="F164" s="1">
        <f t="shared" si="34"/>
        <v>157</v>
      </c>
      <c r="G164" s="2">
        <f t="shared" si="35"/>
        <v>-424222.25523575925</v>
      </c>
      <c r="H164" s="2">
        <f t="shared" si="30"/>
        <v>-11627.224978920101</v>
      </c>
      <c r="I164" s="2">
        <f t="shared" si="32"/>
        <v>11827.224978920101</v>
      </c>
      <c r="J164" s="2">
        <f t="shared" si="37"/>
        <v>200</v>
      </c>
      <c r="K164" s="2"/>
      <c r="L164" s="2"/>
      <c r="N164" s="9" t="str">
        <f t="shared" si="28"/>
        <v/>
      </c>
      <c r="O164" s="9" t="str">
        <f t="shared" si="31"/>
        <v/>
      </c>
      <c r="P164" s="9" t="str">
        <f t="shared" si="29"/>
        <v/>
      </c>
      <c r="Q164" s="9">
        <f t="shared" si="36"/>
        <v>-424222.25523575925</v>
      </c>
      <c r="R164" s="9" t="str">
        <f t="shared" si="33"/>
        <v/>
      </c>
    </row>
    <row r="165" spans="6:18">
      <c r="F165" s="1">
        <f t="shared" si="34"/>
        <v>158</v>
      </c>
      <c r="G165" s="2">
        <f t="shared" si="35"/>
        <v>-436049.48021467938</v>
      </c>
      <c r="H165" s="2">
        <f t="shared" si="30"/>
        <v>-11951.38950355067</v>
      </c>
      <c r="I165" s="2">
        <f t="shared" si="32"/>
        <v>12151.38950355067</v>
      </c>
      <c r="J165" s="2">
        <f t="shared" si="37"/>
        <v>200</v>
      </c>
      <c r="K165" s="2"/>
      <c r="L165" s="2"/>
      <c r="N165" s="9" t="str">
        <f t="shared" si="28"/>
        <v/>
      </c>
      <c r="O165" s="9" t="str">
        <f t="shared" si="31"/>
        <v/>
      </c>
      <c r="P165" s="9" t="str">
        <f t="shared" si="29"/>
        <v/>
      </c>
      <c r="Q165" s="9">
        <f t="shared" si="36"/>
        <v>-436049.48021467938</v>
      </c>
      <c r="R165" s="9" t="str">
        <f t="shared" si="33"/>
        <v/>
      </c>
    </row>
    <row r="166" spans="6:18">
      <c r="F166" s="1">
        <f t="shared" si="34"/>
        <v>159</v>
      </c>
      <c r="G166" s="2">
        <f t="shared" si="35"/>
        <v>-448200.86971823004</v>
      </c>
      <c r="H166" s="2">
        <f t="shared" si="30"/>
        <v>-12284.438837527156</v>
      </c>
      <c r="I166" s="2">
        <f t="shared" si="32"/>
        <v>12484.438837527156</v>
      </c>
      <c r="J166" s="2">
        <f t="shared" si="37"/>
        <v>200</v>
      </c>
      <c r="K166" s="2"/>
      <c r="L166" s="2"/>
      <c r="N166" s="9" t="str">
        <f t="shared" si="28"/>
        <v/>
      </c>
      <c r="O166" s="9" t="str">
        <f t="shared" si="31"/>
        <v/>
      </c>
      <c r="P166" s="9" t="str">
        <f t="shared" si="29"/>
        <v/>
      </c>
      <c r="Q166" s="9">
        <f t="shared" si="36"/>
        <v>-448200.86971823004</v>
      </c>
      <c r="R166" s="9" t="str">
        <f t="shared" si="33"/>
        <v/>
      </c>
    </row>
    <row r="167" spans="6:18">
      <c r="F167" s="1">
        <f t="shared" si="34"/>
        <v>160</v>
      </c>
      <c r="G167" s="2">
        <f t="shared" si="35"/>
        <v>-460685.30855575722</v>
      </c>
      <c r="H167" s="2">
        <f t="shared" si="30"/>
        <v>-12626.616498665713</v>
      </c>
      <c r="I167" s="2">
        <f t="shared" si="32"/>
        <v>12826.616498665713</v>
      </c>
      <c r="J167" s="2">
        <f t="shared" si="37"/>
        <v>200</v>
      </c>
      <c r="K167" s="2"/>
      <c r="L167" s="2"/>
      <c r="N167" s="9" t="str">
        <f t="shared" si="28"/>
        <v/>
      </c>
      <c r="O167" s="9" t="str">
        <f t="shared" si="31"/>
        <v/>
      </c>
      <c r="P167" s="9" t="str">
        <f t="shared" si="29"/>
        <v/>
      </c>
      <c r="Q167" s="9">
        <f t="shared" si="36"/>
        <v>-460685.30855575722</v>
      </c>
      <c r="R167" s="9" t="str">
        <f t="shared" si="33"/>
        <v/>
      </c>
    </row>
    <row r="168" spans="6:18">
      <c r="F168" s="1">
        <f t="shared" si="34"/>
        <v>161</v>
      </c>
      <c r="G168" s="2">
        <f t="shared" si="35"/>
        <v>-473511.92505442293</v>
      </c>
      <c r="H168" s="2">
        <f t="shared" ref="H168:H199" si="38">G168*($C$9/360*30)</f>
        <v>-12978.172679199975</v>
      </c>
      <c r="I168" s="2">
        <f t="shared" si="32"/>
        <v>13178.172679199975</v>
      </c>
      <c r="J168" s="2">
        <f t="shared" si="37"/>
        <v>200</v>
      </c>
      <c r="K168" s="2"/>
      <c r="L168" s="2"/>
      <c r="N168" s="9" t="str">
        <f t="shared" si="28"/>
        <v/>
      </c>
      <c r="O168" s="9" t="str">
        <f t="shared" ref="O168:O199" si="39">IF(G168&gt;=0,G168*($C$9/360*30),"")</f>
        <v/>
      </c>
      <c r="P168" s="9" t="str">
        <f t="shared" si="29"/>
        <v/>
      </c>
      <c r="Q168" s="9">
        <f t="shared" si="36"/>
        <v>-473511.92505442293</v>
      </c>
      <c r="R168" s="9" t="str">
        <f t="shared" si="33"/>
        <v/>
      </c>
    </row>
    <row r="169" spans="6:18">
      <c r="F169" s="1">
        <f t="shared" si="34"/>
        <v>162</v>
      </c>
      <c r="G169" s="2">
        <f t="shared" si="35"/>
        <v>-486690.09773362288</v>
      </c>
      <c r="H169" s="2">
        <f t="shared" si="38"/>
        <v>-13339.364428715713</v>
      </c>
      <c r="I169" s="2">
        <f t="shared" si="32"/>
        <v>13539.364428715713</v>
      </c>
      <c r="J169" s="2">
        <f t="shared" si="37"/>
        <v>200</v>
      </c>
      <c r="K169" s="2"/>
      <c r="L169" s="2"/>
      <c r="N169" s="9" t="str">
        <f t="shared" si="28"/>
        <v/>
      </c>
      <c r="O169" s="9" t="str">
        <f t="shared" si="39"/>
        <v/>
      </c>
      <c r="P169" s="9" t="str">
        <f t="shared" si="29"/>
        <v/>
      </c>
      <c r="Q169" s="9">
        <f t="shared" si="36"/>
        <v>-486690.09773362288</v>
      </c>
      <c r="R169" s="9" t="str">
        <f t="shared" si="33"/>
        <v/>
      </c>
    </row>
    <row r="170" spans="6:18">
      <c r="F170" s="1">
        <f t="shared" si="34"/>
        <v>163</v>
      </c>
      <c r="G170" s="2">
        <f t="shared" si="35"/>
        <v>-500229.4621623386</v>
      </c>
      <c r="H170" s="2">
        <f t="shared" si="38"/>
        <v>-13710.455842099431</v>
      </c>
      <c r="I170" s="2">
        <f t="shared" si="32"/>
        <v>13910.455842099431</v>
      </c>
      <c r="J170" s="2">
        <f t="shared" si="37"/>
        <v>200</v>
      </c>
      <c r="K170" s="2"/>
      <c r="L170" s="2"/>
      <c r="N170" s="9" t="str">
        <f t="shared" si="28"/>
        <v/>
      </c>
      <c r="O170" s="9" t="str">
        <f t="shared" si="39"/>
        <v/>
      </c>
      <c r="P170" s="9" t="str">
        <f t="shared" si="29"/>
        <v/>
      </c>
      <c r="Q170" s="9">
        <f t="shared" si="36"/>
        <v>-500229.4621623386</v>
      </c>
      <c r="R170" s="9" t="str">
        <f t="shared" si="33"/>
        <v/>
      </c>
    </row>
    <row r="171" spans="6:18">
      <c r="F171" s="1">
        <f t="shared" si="34"/>
        <v>164</v>
      </c>
      <c r="G171" s="2">
        <f t="shared" si="35"/>
        <v>-514139.91800443805</v>
      </c>
      <c r="H171" s="2">
        <f t="shared" si="38"/>
        <v>-14091.718252638306</v>
      </c>
      <c r="I171" s="2">
        <f t="shared" si="32"/>
        <v>14291.718252638306</v>
      </c>
      <c r="J171" s="2">
        <f t="shared" si="37"/>
        <v>200</v>
      </c>
      <c r="K171" s="2"/>
      <c r="L171" s="2"/>
      <c r="N171" s="9" t="str">
        <f t="shared" si="28"/>
        <v/>
      </c>
      <c r="O171" s="9" t="str">
        <f t="shared" si="39"/>
        <v/>
      </c>
      <c r="P171" s="9" t="str">
        <f t="shared" si="29"/>
        <v/>
      </c>
      <c r="Q171" s="9">
        <f t="shared" si="36"/>
        <v>-514139.91800443805</v>
      </c>
      <c r="R171" s="9" t="str">
        <f t="shared" si="33"/>
        <v/>
      </c>
    </row>
    <row r="172" spans="6:18">
      <c r="F172" s="1">
        <f t="shared" si="34"/>
        <v>165</v>
      </c>
      <c r="G172" s="2">
        <f t="shared" si="35"/>
        <v>-528431.6362570764</v>
      </c>
      <c r="H172" s="2">
        <f t="shared" si="38"/>
        <v>-14483.430430412702</v>
      </c>
      <c r="I172" s="2">
        <f t="shared" si="32"/>
        <v>14683.430430412702</v>
      </c>
      <c r="J172" s="2">
        <f t="shared" si="37"/>
        <v>200</v>
      </c>
      <c r="K172" s="2"/>
      <c r="L172" s="2"/>
      <c r="N172" s="9" t="str">
        <f t="shared" si="28"/>
        <v/>
      </c>
      <c r="O172" s="9" t="str">
        <f t="shared" si="39"/>
        <v/>
      </c>
      <c r="P172" s="9" t="str">
        <f t="shared" si="29"/>
        <v/>
      </c>
      <c r="Q172" s="9">
        <f t="shared" si="36"/>
        <v>-528431.6362570764</v>
      </c>
      <c r="R172" s="9" t="str">
        <f t="shared" si="33"/>
        <v/>
      </c>
    </row>
    <row r="173" spans="6:18">
      <c r="F173" s="1">
        <f t="shared" si="34"/>
        <v>166</v>
      </c>
      <c r="G173" s="2">
        <f t="shared" si="35"/>
        <v>-543115.06668748916</v>
      </c>
      <c r="H173" s="2">
        <f t="shared" si="38"/>
        <v>-14885.878786126264</v>
      </c>
      <c r="I173" s="2">
        <f t="shared" si="32"/>
        <v>15085.878786126264</v>
      </c>
      <c r="J173" s="2">
        <f t="shared" si="37"/>
        <v>200</v>
      </c>
      <c r="K173" s="2"/>
      <c r="L173" s="2"/>
      <c r="N173" s="9" t="str">
        <f t="shared" si="28"/>
        <v/>
      </c>
      <c r="O173" s="9" t="str">
        <f t="shared" si="39"/>
        <v/>
      </c>
      <c r="P173" s="9" t="str">
        <f t="shared" si="29"/>
        <v/>
      </c>
      <c r="Q173" s="9">
        <f t="shared" si="36"/>
        <v>-543115.06668748916</v>
      </c>
      <c r="R173" s="9" t="str">
        <f t="shared" si="33"/>
        <v/>
      </c>
    </row>
    <row r="174" spans="6:18">
      <c r="F174" s="1">
        <f t="shared" si="34"/>
        <v>167</v>
      </c>
      <c r="G174" s="2">
        <f t="shared" si="35"/>
        <v>-558200.94547361543</v>
      </c>
      <c r="H174" s="2">
        <f t="shared" si="38"/>
        <v>-15299.357580522676</v>
      </c>
      <c r="I174" s="2">
        <f t="shared" si="32"/>
        <v>15499.357580522676</v>
      </c>
      <c r="J174" s="2">
        <f t="shared" si="37"/>
        <v>200</v>
      </c>
      <c r="K174" s="2"/>
      <c r="L174" s="2"/>
      <c r="N174" s="9" t="str">
        <f t="shared" si="28"/>
        <v/>
      </c>
      <c r="O174" s="9" t="str">
        <f t="shared" si="39"/>
        <v/>
      </c>
      <c r="P174" s="9" t="str">
        <f t="shared" si="29"/>
        <v/>
      </c>
      <c r="Q174" s="9">
        <f t="shared" si="36"/>
        <v>-558200.94547361543</v>
      </c>
      <c r="R174" s="9" t="str">
        <f t="shared" si="33"/>
        <v/>
      </c>
    </row>
    <row r="175" spans="6:18">
      <c r="F175" s="6">
        <f t="shared" si="34"/>
        <v>168</v>
      </c>
      <c r="G175" s="7">
        <f t="shared" si="35"/>
        <v>-573700.30305413809</v>
      </c>
      <c r="H175" s="7">
        <f t="shared" si="38"/>
        <v>-15724.169139542168</v>
      </c>
      <c r="I175" s="7">
        <f t="shared" si="32"/>
        <v>15924.169139542168</v>
      </c>
      <c r="J175" s="7">
        <f t="shared" si="37"/>
        <v>200</v>
      </c>
      <c r="K175" s="2"/>
      <c r="L175" s="2"/>
      <c r="N175" s="15" t="str">
        <f t="shared" si="28"/>
        <v/>
      </c>
      <c r="O175" s="15" t="str">
        <f t="shared" si="39"/>
        <v/>
      </c>
      <c r="P175" s="15" t="str">
        <f t="shared" si="29"/>
        <v/>
      </c>
      <c r="Q175" s="15">
        <f t="shared" si="36"/>
        <v>-573700.30305413809</v>
      </c>
      <c r="R175" s="15" t="str">
        <f t="shared" si="33"/>
        <v/>
      </c>
    </row>
    <row r="176" spans="6:18">
      <c r="F176" s="1">
        <f t="shared" si="34"/>
        <v>169</v>
      </c>
      <c r="G176" s="2">
        <f t="shared" si="35"/>
        <v>-589624.47219368024</v>
      </c>
      <c r="H176" s="2">
        <f t="shared" si="38"/>
        <v>-16160.624075375119</v>
      </c>
      <c r="I176" s="2">
        <f t="shared" si="32"/>
        <v>16360.624075375119</v>
      </c>
      <c r="J176" s="2">
        <f t="shared" si="37"/>
        <v>200</v>
      </c>
      <c r="K176" s="2"/>
      <c r="L176" s="2"/>
      <c r="N176" s="9" t="str">
        <f t="shared" si="28"/>
        <v/>
      </c>
      <c r="O176" s="9" t="str">
        <f t="shared" si="39"/>
        <v/>
      </c>
      <c r="P176" s="9" t="str">
        <f t="shared" si="29"/>
        <v/>
      </c>
      <c r="Q176" s="9">
        <f t="shared" si="36"/>
        <v>-589624.47219368024</v>
      </c>
      <c r="R176" s="9" t="str">
        <f t="shared" si="33"/>
        <v/>
      </c>
    </row>
    <row r="177" spans="6:18">
      <c r="F177" s="1">
        <f t="shared" si="34"/>
        <v>170</v>
      </c>
      <c r="G177" s="2">
        <f t="shared" si="35"/>
        <v>-605985.09626905539</v>
      </c>
      <c r="H177" s="2">
        <f t="shared" si="38"/>
        <v>-16609.041513574361</v>
      </c>
      <c r="I177" s="2">
        <f t="shared" si="32"/>
        <v>16809.041513574361</v>
      </c>
      <c r="J177" s="2">
        <f t="shared" si="37"/>
        <v>200</v>
      </c>
      <c r="K177" s="2"/>
      <c r="L177" s="2"/>
      <c r="N177" s="9" t="str">
        <f t="shared" si="28"/>
        <v/>
      </c>
      <c r="O177" s="9" t="str">
        <f t="shared" si="39"/>
        <v/>
      </c>
      <c r="P177" s="9" t="str">
        <f t="shared" si="29"/>
        <v/>
      </c>
      <c r="Q177" s="9">
        <f t="shared" si="36"/>
        <v>-605985.09626905539</v>
      </c>
      <c r="R177" s="9" t="str">
        <f t="shared" si="33"/>
        <v/>
      </c>
    </row>
    <row r="178" spans="6:18">
      <c r="F178" s="1">
        <f t="shared" si="34"/>
        <v>171</v>
      </c>
      <c r="G178" s="2">
        <f t="shared" si="35"/>
        <v>-622794.1377826297</v>
      </c>
      <c r="H178" s="2">
        <f t="shared" si="38"/>
        <v>-17069.749326392241</v>
      </c>
      <c r="I178" s="2">
        <f t="shared" si="32"/>
        <v>17269.749326392241</v>
      </c>
      <c r="J178" s="2">
        <f t="shared" si="37"/>
        <v>200</v>
      </c>
      <c r="K178" s="2"/>
      <c r="L178" s="2"/>
      <c r="N178" s="9" t="str">
        <f t="shared" si="28"/>
        <v/>
      </c>
      <c r="O178" s="9" t="str">
        <f t="shared" si="39"/>
        <v/>
      </c>
      <c r="P178" s="9" t="str">
        <f t="shared" si="29"/>
        <v/>
      </c>
      <c r="Q178" s="9">
        <f t="shared" si="36"/>
        <v>-622794.1377826297</v>
      </c>
      <c r="R178" s="9" t="str">
        <f t="shared" si="33"/>
        <v/>
      </c>
    </row>
    <row r="179" spans="6:18">
      <c r="F179" s="1">
        <f t="shared" si="34"/>
        <v>172</v>
      </c>
      <c r="G179" s="2">
        <f t="shared" si="35"/>
        <v>-640063.88710902189</v>
      </c>
      <c r="H179" s="2">
        <f t="shared" si="38"/>
        <v>-17543.084372513109</v>
      </c>
      <c r="I179" s="2">
        <f t="shared" si="32"/>
        <v>17743.084372513109</v>
      </c>
      <c r="J179" s="2">
        <f t="shared" si="37"/>
        <v>200</v>
      </c>
      <c r="K179" s="2"/>
      <c r="L179" s="2"/>
      <c r="N179" s="9" t="str">
        <f t="shared" si="28"/>
        <v/>
      </c>
      <c r="O179" s="9" t="str">
        <f t="shared" si="39"/>
        <v/>
      </c>
      <c r="P179" s="9" t="str">
        <f t="shared" si="29"/>
        <v/>
      </c>
      <c r="Q179" s="9">
        <f t="shared" si="36"/>
        <v>-640063.88710902189</v>
      </c>
      <c r="R179" s="9" t="str">
        <f t="shared" si="33"/>
        <v/>
      </c>
    </row>
    <row r="180" spans="6:18">
      <c r="F180" s="1">
        <f t="shared" si="34"/>
        <v>173</v>
      </c>
      <c r="G180" s="2">
        <f t="shared" si="35"/>
        <v>-657806.971481535</v>
      </c>
      <c r="H180" s="2">
        <f t="shared" si="38"/>
        <v>-18029.392743356406</v>
      </c>
      <c r="I180" s="2">
        <f t="shared" si="32"/>
        <v>18229.392743356406</v>
      </c>
      <c r="J180" s="2">
        <f t="shared" si="37"/>
        <v>200</v>
      </c>
      <c r="K180" s="2"/>
      <c r="L180" s="2"/>
      <c r="N180" s="9" t="str">
        <f t="shared" si="28"/>
        <v/>
      </c>
      <c r="O180" s="9" t="str">
        <f t="shared" si="39"/>
        <v/>
      </c>
      <c r="P180" s="9" t="str">
        <f t="shared" si="29"/>
        <v/>
      </c>
      <c r="Q180" s="9">
        <f t="shared" si="36"/>
        <v>-657806.971481535</v>
      </c>
      <c r="R180" s="9" t="str">
        <f t="shared" si="33"/>
        <v/>
      </c>
    </row>
    <row r="181" spans="6:18">
      <c r="F181" s="1">
        <f t="shared" si="34"/>
        <v>174</v>
      </c>
      <c r="G181" s="2">
        <f t="shared" si="35"/>
        <v>-676036.36422489141</v>
      </c>
      <c r="H181" s="2">
        <f t="shared" si="38"/>
        <v>-18529.030016130564</v>
      </c>
      <c r="I181" s="2">
        <f t="shared" si="32"/>
        <v>18729.030016130564</v>
      </c>
      <c r="J181" s="2">
        <f t="shared" ref="J181:J199" si="40">IF(G181*$C$11&lt;=200,200,G181*$C$11)</f>
        <v>200</v>
      </c>
      <c r="K181" s="2"/>
      <c r="L181" s="2"/>
      <c r="N181" s="9" t="str">
        <f t="shared" si="28"/>
        <v/>
      </c>
      <c r="O181" s="9" t="str">
        <f t="shared" si="39"/>
        <v/>
      </c>
      <c r="P181" s="9" t="str">
        <f t="shared" si="29"/>
        <v/>
      </c>
      <c r="Q181" s="9">
        <f t="shared" si="36"/>
        <v>-676036.36422489141</v>
      </c>
      <c r="R181" s="9" t="str">
        <f t="shared" si="33"/>
        <v/>
      </c>
    </row>
    <row r="182" spans="6:18">
      <c r="F182" s="1">
        <f t="shared" si="34"/>
        <v>175</v>
      </c>
      <c r="G182" s="2">
        <f t="shared" si="35"/>
        <v>-694765.39424102195</v>
      </c>
      <c r="H182" s="2">
        <f t="shared" si="38"/>
        <v>-19042.361513822678</v>
      </c>
      <c r="I182" s="2">
        <f t="shared" si="32"/>
        <v>19242.361513822678</v>
      </c>
      <c r="J182" s="2">
        <f t="shared" si="40"/>
        <v>200</v>
      </c>
      <c r="K182" s="2"/>
      <c r="L182" s="2"/>
      <c r="N182" s="9" t="str">
        <f t="shared" ref="N182:N199" si="41">IF(G182&lt;=0,"",G181-I181)</f>
        <v/>
      </c>
      <c r="O182" s="9" t="str">
        <f t="shared" si="39"/>
        <v/>
      </c>
      <c r="P182" s="9" t="str">
        <f t="shared" si="29"/>
        <v/>
      </c>
      <c r="Q182" s="9">
        <f t="shared" si="36"/>
        <v>-694765.39424102195</v>
      </c>
      <c r="R182" s="9" t="str">
        <f t="shared" si="33"/>
        <v/>
      </c>
    </row>
    <row r="183" spans="6:18">
      <c r="F183" s="1">
        <f t="shared" si="34"/>
        <v>176</v>
      </c>
      <c r="G183" s="2">
        <f t="shared" si="35"/>
        <v>-714007.75575484463</v>
      </c>
      <c r="H183" s="2">
        <f t="shared" si="38"/>
        <v>-19569.762572314034</v>
      </c>
      <c r="I183" s="2">
        <f t="shared" si="32"/>
        <v>19769.762572314034</v>
      </c>
      <c r="J183" s="2">
        <f t="shared" si="40"/>
        <v>200</v>
      </c>
      <c r="K183" s="2"/>
      <c r="L183" s="2"/>
      <c r="N183" s="9" t="str">
        <f t="shared" si="41"/>
        <v/>
      </c>
      <c r="O183" s="9" t="str">
        <f t="shared" si="39"/>
        <v/>
      </c>
      <c r="P183" s="9" t="str">
        <f t="shared" ref="P183:P199" si="42">IF(G183&gt;=0,J183-(ABS(H183)),"")</f>
        <v/>
      </c>
      <c r="Q183" s="9">
        <f t="shared" si="36"/>
        <v>-714007.75575484463</v>
      </c>
      <c r="R183" s="9" t="str">
        <f t="shared" si="33"/>
        <v/>
      </c>
    </row>
    <row r="184" spans="6:18">
      <c r="F184" s="1">
        <f t="shared" si="34"/>
        <v>177</v>
      </c>
      <c r="G184" s="2">
        <f t="shared" si="35"/>
        <v>-733777.51832715864</v>
      </c>
      <c r="H184" s="2">
        <f t="shared" si="38"/>
        <v>-20111.618814816873</v>
      </c>
      <c r="I184" s="2">
        <f t="shared" si="32"/>
        <v>20311.618814816873</v>
      </c>
      <c r="J184" s="2">
        <f t="shared" si="40"/>
        <v>200</v>
      </c>
      <c r="K184" s="2"/>
      <c r="L184" s="2"/>
      <c r="N184" s="9" t="str">
        <f t="shared" si="41"/>
        <v/>
      </c>
      <c r="O184" s="9" t="str">
        <f t="shared" si="39"/>
        <v/>
      </c>
      <c r="P184" s="9" t="str">
        <f t="shared" si="42"/>
        <v/>
      </c>
      <c r="Q184" s="9">
        <f t="shared" si="36"/>
        <v>-733777.51832715864</v>
      </c>
      <c r="R184" s="9" t="str">
        <f t="shared" si="33"/>
        <v/>
      </c>
    </row>
    <row r="185" spans="6:18">
      <c r="F185" s="1">
        <f t="shared" si="34"/>
        <v>178</v>
      </c>
      <c r="G185" s="2">
        <f t="shared" si="35"/>
        <v>-754089.13714197557</v>
      </c>
      <c r="H185" s="2">
        <f t="shared" si="38"/>
        <v>-20668.326433832979</v>
      </c>
      <c r="I185" s="2">
        <f t="shared" si="32"/>
        <v>20868.326433832979</v>
      </c>
      <c r="J185" s="2">
        <f t="shared" si="40"/>
        <v>200</v>
      </c>
      <c r="K185" s="2"/>
      <c r="L185" s="2"/>
      <c r="N185" s="9" t="str">
        <f t="shared" si="41"/>
        <v/>
      </c>
      <c r="O185" s="9" t="str">
        <f t="shared" si="39"/>
        <v/>
      </c>
      <c r="P185" s="9" t="str">
        <f t="shared" si="42"/>
        <v/>
      </c>
      <c r="Q185" s="9">
        <f t="shared" si="36"/>
        <v>-754089.13714197557</v>
      </c>
      <c r="R185" s="9" t="str">
        <f t="shared" si="33"/>
        <v/>
      </c>
    </row>
    <row r="186" spans="6:18">
      <c r="F186" s="1">
        <f t="shared" si="34"/>
        <v>179</v>
      </c>
      <c r="G186" s="2">
        <f t="shared" si="35"/>
        <v>-774957.46357580856</v>
      </c>
      <c r="H186" s="2">
        <f t="shared" si="38"/>
        <v>-21240.292480840286</v>
      </c>
      <c r="I186" s="2">
        <f t="shared" si="32"/>
        <v>21440.292480840286</v>
      </c>
      <c r="J186" s="2">
        <f t="shared" si="40"/>
        <v>200</v>
      </c>
      <c r="K186" s="2"/>
      <c r="L186" s="2"/>
      <c r="N186" s="9" t="str">
        <f t="shared" si="41"/>
        <v/>
      </c>
      <c r="O186" s="9" t="str">
        <f t="shared" si="39"/>
        <v/>
      </c>
      <c r="P186" s="9" t="str">
        <f t="shared" si="42"/>
        <v/>
      </c>
      <c r="Q186" s="9">
        <f t="shared" si="36"/>
        <v>-774957.46357580856</v>
      </c>
      <c r="R186" s="9" t="str">
        <f t="shared" si="33"/>
        <v/>
      </c>
    </row>
    <row r="187" spans="6:18">
      <c r="F187" s="6">
        <f t="shared" si="34"/>
        <v>180</v>
      </c>
      <c r="G187" s="7">
        <f t="shared" si="35"/>
        <v>-796397.7560566488</v>
      </c>
      <c r="H187" s="7">
        <f t="shared" si="38"/>
        <v>-21827.935163919316</v>
      </c>
      <c r="I187" s="7">
        <f t="shared" si="32"/>
        <v>22027.935163919316</v>
      </c>
      <c r="J187" s="7">
        <f t="shared" si="40"/>
        <v>200</v>
      </c>
      <c r="K187" s="2"/>
      <c r="L187" s="2"/>
      <c r="N187" s="15" t="str">
        <f t="shared" si="41"/>
        <v/>
      </c>
      <c r="O187" s="15" t="str">
        <f t="shared" si="39"/>
        <v/>
      </c>
      <c r="P187" s="15" t="str">
        <f t="shared" si="42"/>
        <v/>
      </c>
      <c r="Q187" s="15">
        <f t="shared" si="36"/>
        <v>-796397.7560566488</v>
      </c>
      <c r="R187" s="15" t="str">
        <f t="shared" si="33"/>
        <v/>
      </c>
    </row>
    <row r="188" spans="6:18">
      <c r="F188" s="1">
        <f t="shared" si="34"/>
        <v>181</v>
      </c>
      <c r="G188" s="2">
        <f t="shared" si="35"/>
        <v>-818425.69122056814</v>
      </c>
      <c r="H188" s="2">
        <f t="shared" si="38"/>
        <v>-22431.684153537073</v>
      </c>
      <c r="I188" s="2">
        <f t="shared" si="32"/>
        <v>22631.684153537073</v>
      </c>
      <c r="J188" s="2">
        <f t="shared" si="40"/>
        <v>200</v>
      </c>
      <c r="K188" s="2"/>
      <c r="L188" s="2"/>
      <c r="N188" s="9" t="str">
        <f t="shared" si="41"/>
        <v/>
      </c>
      <c r="O188" s="9" t="str">
        <f t="shared" si="39"/>
        <v/>
      </c>
      <c r="P188" s="9" t="str">
        <f t="shared" si="42"/>
        <v/>
      </c>
      <c r="Q188" s="9">
        <f t="shared" si="36"/>
        <v>-818425.69122056814</v>
      </c>
      <c r="R188" s="9" t="str">
        <f t="shared" si="33"/>
        <v/>
      </c>
    </row>
    <row r="189" spans="6:18">
      <c r="F189" s="1">
        <f t="shared" si="34"/>
        <v>182</v>
      </c>
      <c r="G189" s="2">
        <f t="shared" si="35"/>
        <v>-841057.37537410518</v>
      </c>
      <c r="H189" s="2">
        <f t="shared" si="38"/>
        <v>-23051.980896711932</v>
      </c>
      <c r="I189" s="2">
        <f t="shared" si="32"/>
        <v>23251.980896711932</v>
      </c>
      <c r="J189" s="2">
        <f t="shared" si="40"/>
        <v>200</v>
      </c>
      <c r="K189" s="2"/>
      <c r="L189" s="2"/>
      <c r="N189" s="9" t="str">
        <f t="shared" si="41"/>
        <v/>
      </c>
      <c r="O189" s="9" t="str">
        <f t="shared" si="39"/>
        <v/>
      </c>
      <c r="P189" s="9" t="str">
        <f t="shared" si="42"/>
        <v/>
      </c>
      <c r="Q189" s="9">
        <f t="shared" si="36"/>
        <v>-841057.37537410518</v>
      </c>
      <c r="R189" s="9" t="str">
        <f t="shared" si="33"/>
        <v/>
      </c>
    </row>
    <row r="190" spans="6:18">
      <c r="F190" s="1">
        <f t="shared" si="34"/>
        <v>183</v>
      </c>
      <c r="G190" s="2">
        <f t="shared" si="35"/>
        <v>-864309.35627081711</v>
      </c>
      <c r="H190" s="2">
        <f t="shared" si="38"/>
        <v>-23689.278939789314</v>
      </c>
      <c r="I190" s="2">
        <f t="shared" si="32"/>
        <v>23889.278939789314</v>
      </c>
      <c r="J190" s="2">
        <f t="shared" si="40"/>
        <v>200</v>
      </c>
      <c r="K190" s="2"/>
      <c r="L190" s="2"/>
      <c r="N190" s="9" t="str">
        <f t="shared" si="41"/>
        <v/>
      </c>
      <c r="O190" s="9" t="str">
        <f t="shared" si="39"/>
        <v/>
      </c>
      <c r="P190" s="9" t="str">
        <f t="shared" si="42"/>
        <v/>
      </c>
      <c r="Q190" s="9">
        <f t="shared" si="36"/>
        <v>-864309.35627081711</v>
      </c>
      <c r="R190" s="9" t="str">
        <f t="shared" si="33"/>
        <v/>
      </c>
    </row>
    <row r="191" spans="6:18">
      <c r="F191" s="1">
        <f t="shared" si="34"/>
        <v>184</v>
      </c>
      <c r="G191" s="2">
        <f t="shared" si="35"/>
        <v>-888198.63521060639</v>
      </c>
      <c r="H191" s="2">
        <f t="shared" si="38"/>
        <v>-24344.044260064038</v>
      </c>
      <c r="I191" s="2">
        <f t="shared" si="32"/>
        <v>24544.044260064038</v>
      </c>
      <c r="J191" s="2">
        <f t="shared" si="40"/>
        <v>200</v>
      </c>
      <c r="K191" s="2"/>
      <c r="L191" s="2"/>
      <c r="N191" s="9" t="str">
        <f t="shared" si="41"/>
        <v/>
      </c>
      <c r="O191" s="9" t="str">
        <f t="shared" si="39"/>
        <v/>
      </c>
      <c r="P191" s="9" t="str">
        <f t="shared" si="42"/>
        <v/>
      </c>
      <c r="Q191" s="9">
        <f t="shared" si="36"/>
        <v>-888198.63521060639</v>
      </c>
      <c r="R191" s="9" t="str">
        <f t="shared" si="33"/>
        <v/>
      </c>
    </row>
    <row r="192" spans="6:18">
      <c r="F192" s="1">
        <f t="shared" si="34"/>
        <v>185</v>
      </c>
      <c r="G192" s="2">
        <f t="shared" si="35"/>
        <v>-912742.67947067041</v>
      </c>
      <c r="H192" s="2">
        <f t="shared" si="38"/>
        <v>-25016.755606491959</v>
      </c>
      <c r="I192" s="2">
        <f t="shared" si="32"/>
        <v>25216.755606491959</v>
      </c>
      <c r="J192" s="2">
        <f t="shared" si="40"/>
        <v>200</v>
      </c>
      <c r="K192" s="2"/>
      <c r="L192" s="2"/>
      <c r="N192" s="9" t="str">
        <f t="shared" si="41"/>
        <v/>
      </c>
      <c r="O192" s="9" t="str">
        <f t="shared" si="39"/>
        <v/>
      </c>
      <c r="P192" s="9" t="str">
        <f t="shared" si="42"/>
        <v/>
      </c>
      <c r="Q192" s="9">
        <f t="shared" si="36"/>
        <v>-912742.67947067041</v>
      </c>
      <c r="R192" s="9" t="str">
        <f t="shared" si="33"/>
        <v/>
      </c>
    </row>
    <row r="193" spans="6:18">
      <c r="F193" s="1">
        <f t="shared" si="34"/>
        <v>186</v>
      </c>
      <c r="G193" s="2">
        <f t="shared" si="35"/>
        <v>-937959.43507716234</v>
      </c>
      <c r="H193" s="2">
        <f t="shared" si="38"/>
        <v>-25707.904849739891</v>
      </c>
      <c r="I193" s="2">
        <f t="shared" si="32"/>
        <v>25907.904849739891</v>
      </c>
      <c r="J193" s="2">
        <f t="shared" si="40"/>
        <v>200</v>
      </c>
      <c r="K193" s="2"/>
      <c r="L193" s="2"/>
      <c r="N193" s="9" t="str">
        <f t="shared" si="41"/>
        <v/>
      </c>
      <c r="O193" s="9" t="str">
        <f t="shared" si="39"/>
        <v/>
      </c>
      <c r="P193" s="9" t="str">
        <f t="shared" si="42"/>
        <v/>
      </c>
      <c r="Q193" s="9">
        <f t="shared" si="36"/>
        <v>-937959.43507716234</v>
      </c>
      <c r="R193" s="9" t="str">
        <f t="shared" si="33"/>
        <v/>
      </c>
    </row>
    <row r="194" spans="6:18">
      <c r="F194" s="1">
        <f t="shared" si="34"/>
        <v>187</v>
      </c>
      <c r="G194" s="2">
        <f t="shared" si="35"/>
        <v>-963867.3399269022</v>
      </c>
      <c r="H194" s="2">
        <f t="shared" si="38"/>
        <v>-26417.997341829843</v>
      </c>
      <c r="I194" s="2">
        <f t="shared" si="32"/>
        <v>26617.997341829843</v>
      </c>
      <c r="J194" s="2">
        <f t="shared" si="40"/>
        <v>200</v>
      </c>
      <c r="K194" s="2"/>
      <c r="L194" s="2"/>
      <c r="N194" s="9" t="str">
        <f t="shared" si="41"/>
        <v/>
      </c>
      <c r="O194" s="9" t="str">
        <f t="shared" si="39"/>
        <v/>
      </c>
      <c r="P194" s="9" t="str">
        <f t="shared" si="42"/>
        <v/>
      </c>
      <c r="Q194" s="9">
        <f t="shared" si="36"/>
        <v>-963867.3399269022</v>
      </c>
      <c r="R194" s="9" t="str">
        <f t="shared" si="33"/>
        <v/>
      </c>
    </row>
    <row r="195" spans="6:18">
      <c r="F195" s="1">
        <f t="shared" si="34"/>
        <v>188</v>
      </c>
      <c r="G195" s="2">
        <f t="shared" si="35"/>
        <v>-990485.33726873202</v>
      </c>
      <c r="H195" s="2">
        <f t="shared" si="38"/>
        <v>-27147.552285640497</v>
      </c>
      <c r="I195" s="2">
        <f t="shared" si="32"/>
        <v>27347.552285640497</v>
      </c>
      <c r="J195" s="2">
        <f t="shared" si="40"/>
        <v>200</v>
      </c>
      <c r="K195" s="2"/>
      <c r="L195" s="2"/>
      <c r="N195" s="9" t="str">
        <f t="shared" si="41"/>
        <v/>
      </c>
      <c r="O195" s="9" t="str">
        <f t="shared" si="39"/>
        <v/>
      </c>
      <c r="P195" s="9" t="str">
        <f t="shared" si="42"/>
        <v/>
      </c>
      <c r="Q195" s="9">
        <f t="shared" si="36"/>
        <v>-990485.33726873202</v>
      </c>
      <c r="R195" s="9" t="str">
        <f t="shared" si="33"/>
        <v/>
      </c>
    </row>
    <row r="196" spans="6:18">
      <c r="F196" s="1">
        <f t="shared" si="34"/>
        <v>189</v>
      </c>
      <c r="G196" s="2">
        <f t="shared" si="35"/>
        <v>-1017832.8895543725</v>
      </c>
      <c r="H196" s="2">
        <f t="shared" si="38"/>
        <v>-27897.103114536094</v>
      </c>
      <c r="I196" s="2">
        <f t="shared" si="32"/>
        <v>28097.103114536094</v>
      </c>
      <c r="J196" s="2">
        <f t="shared" si="40"/>
        <v>200</v>
      </c>
      <c r="K196" s="2"/>
      <c r="L196" s="2"/>
      <c r="N196" s="9" t="str">
        <f t="shared" si="41"/>
        <v/>
      </c>
      <c r="O196" s="9" t="str">
        <f t="shared" si="39"/>
        <v/>
      </c>
      <c r="P196" s="9" t="str">
        <f t="shared" si="42"/>
        <v/>
      </c>
      <c r="Q196" s="9">
        <f t="shared" si="36"/>
        <v>-1017832.8895543725</v>
      </c>
      <c r="R196" s="9" t="str">
        <f t="shared" si="33"/>
        <v/>
      </c>
    </row>
    <row r="197" spans="6:18">
      <c r="F197" s="1">
        <f t="shared" si="34"/>
        <v>190</v>
      </c>
      <c r="G197" s="2">
        <f t="shared" si="35"/>
        <v>-1045929.9926689087</v>
      </c>
      <c r="H197" s="2">
        <f t="shared" si="38"/>
        <v>-28667.197882400338</v>
      </c>
      <c r="I197" s="2">
        <f t="shared" si="32"/>
        <v>28867.197882400338</v>
      </c>
      <c r="J197" s="2">
        <f t="shared" si="40"/>
        <v>200</v>
      </c>
      <c r="K197" s="2"/>
      <c r="L197" s="2"/>
      <c r="N197" s="9" t="str">
        <f t="shared" si="41"/>
        <v/>
      </c>
      <c r="O197" s="9" t="str">
        <f t="shared" si="39"/>
        <v/>
      </c>
      <c r="P197" s="9" t="str">
        <f t="shared" si="42"/>
        <v/>
      </c>
      <c r="Q197" s="9">
        <f t="shared" si="36"/>
        <v>-1045929.9926689087</v>
      </c>
      <c r="R197" s="9" t="str">
        <f t="shared" si="33"/>
        <v/>
      </c>
    </row>
    <row r="198" spans="6:18">
      <c r="F198" s="1">
        <f t="shared" si="34"/>
        <v>191</v>
      </c>
      <c r="G198" s="2">
        <f t="shared" si="35"/>
        <v>-1074797.1905513089</v>
      </c>
      <c r="H198" s="2">
        <f t="shared" si="38"/>
        <v>-29458.399664360459</v>
      </c>
      <c r="I198" s="2">
        <f t="shared" si="32"/>
        <v>29658.399664360459</v>
      </c>
      <c r="J198" s="2">
        <f t="shared" si="40"/>
        <v>200</v>
      </c>
      <c r="K198" s="2"/>
      <c r="L198" s="2"/>
      <c r="N198" s="9" t="str">
        <f t="shared" si="41"/>
        <v/>
      </c>
      <c r="O198" s="9" t="str">
        <f t="shared" si="39"/>
        <v/>
      </c>
      <c r="P198" s="9" t="str">
        <f t="shared" si="42"/>
        <v/>
      </c>
      <c r="Q198" s="9">
        <f t="shared" si="36"/>
        <v>-1074797.1905513089</v>
      </c>
      <c r="R198" s="9" t="str">
        <f t="shared" si="33"/>
        <v/>
      </c>
    </row>
    <row r="199" spans="6:18">
      <c r="F199" s="6">
        <f t="shared" si="34"/>
        <v>192</v>
      </c>
      <c r="G199" s="7">
        <f t="shared" si="35"/>
        <v>-1104455.5902156695</v>
      </c>
      <c r="H199" s="7">
        <f t="shared" si="38"/>
        <v>-30271.286968494474</v>
      </c>
      <c r="I199" s="7">
        <f t="shared" si="32"/>
        <v>30471.286968494474</v>
      </c>
      <c r="J199" s="7">
        <f t="shared" si="40"/>
        <v>200</v>
      </c>
      <c r="K199" s="2"/>
      <c r="L199" s="2"/>
      <c r="N199" s="15" t="str">
        <f t="shared" si="41"/>
        <v/>
      </c>
      <c r="O199" s="15" t="str">
        <f t="shared" si="39"/>
        <v/>
      </c>
      <c r="P199" s="15" t="str">
        <f t="shared" si="42"/>
        <v/>
      </c>
      <c r="Q199" s="15">
        <f t="shared" si="36"/>
        <v>-1104455.5902156695</v>
      </c>
      <c r="R199" s="15" t="str">
        <f t="shared" si="33"/>
        <v/>
      </c>
    </row>
  </sheetData>
  <sheetProtection password="E2C1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4:U396"/>
  <sheetViews>
    <sheetView tabSelected="1" topLeftCell="B1" workbookViewId="0">
      <selection activeCell="C15" sqref="C15"/>
    </sheetView>
  </sheetViews>
  <sheetFormatPr baseColWidth="10" defaultRowHeight="15"/>
  <cols>
    <col min="1" max="1" width="8" style="1" customWidth="1"/>
    <col min="2" max="2" width="21.7109375" style="1" bestFit="1" customWidth="1"/>
    <col min="3" max="3" width="16.5703125" style="1" customWidth="1"/>
    <col min="4" max="5" width="18" style="1" customWidth="1"/>
    <col min="6" max="6" width="18" style="1" hidden="1" customWidth="1"/>
    <col min="7" max="8" width="11.42578125" style="1" hidden="1" customWidth="1"/>
    <col min="9" max="9" width="17.85546875" style="1" hidden="1" customWidth="1"/>
    <col min="10" max="10" width="16.85546875" style="1" hidden="1" customWidth="1"/>
    <col min="11" max="11" width="15" style="1" hidden="1" customWidth="1"/>
    <col min="12" max="15" width="15.140625" style="1" hidden="1" customWidth="1"/>
    <col min="16" max="16" width="11.42578125" style="1"/>
    <col min="17" max="21" width="17.7109375" style="1" customWidth="1"/>
    <col min="22" max="16384" width="11.42578125" style="1"/>
  </cols>
  <sheetData>
    <row r="4" spans="2:21">
      <c r="B4" s="29" t="s">
        <v>64</v>
      </c>
    </row>
    <row r="5" spans="2:21" ht="31.5">
      <c r="B5" s="8" t="s">
        <v>20</v>
      </c>
      <c r="Q5" s="149" t="s">
        <v>41</v>
      </c>
      <c r="R5" s="149"/>
      <c r="S5" s="149"/>
      <c r="T5" s="149"/>
      <c r="U5" s="149"/>
    </row>
    <row r="6" spans="2:21">
      <c r="B6" s="1" t="s">
        <v>21</v>
      </c>
    </row>
    <row r="7" spans="2:21" ht="15.75" thickBot="1"/>
    <row r="8" spans="2:21" ht="24" customHeight="1" thickBot="1">
      <c r="I8" s="1" t="s">
        <v>3</v>
      </c>
      <c r="J8" s="1" t="s">
        <v>28</v>
      </c>
      <c r="K8" s="1" t="s">
        <v>29</v>
      </c>
      <c r="L8" s="1" t="s">
        <v>30</v>
      </c>
      <c r="M8" s="1" t="s">
        <v>31</v>
      </c>
      <c r="Q8" s="79" t="s">
        <v>3</v>
      </c>
      <c r="R8" s="80" t="s">
        <v>28</v>
      </c>
      <c r="S8" s="80" t="s">
        <v>29</v>
      </c>
      <c r="T8" s="80" t="s">
        <v>30</v>
      </c>
      <c r="U8" s="81" t="s">
        <v>31</v>
      </c>
    </row>
    <row r="9" spans="2:21">
      <c r="B9" s="8" t="s">
        <v>32</v>
      </c>
      <c r="C9" s="76">
        <v>45000</v>
      </c>
      <c r="H9" s="1">
        <f>H8+1</f>
        <v>1</v>
      </c>
      <c r="I9" s="2">
        <f>C9</f>
        <v>45000</v>
      </c>
      <c r="J9" s="16">
        <f t="shared" ref="J9:J40" si="0">$C$14</f>
        <v>1777.3137118049085</v>
      </c>
      <c r="K9" s="2">
        <f>I9*$D$10</f>
        <v>918.75</v>
      </c>
      <c r="L9" s="2">
        <f>K9*0.15</f>
        <v>137.8125</v>
      </c>
      <c r="M9" s="16">
        <f>J9-K9</f>
        <v>858.56371180490851</v>
      </c>
      <c r="N9" s="16"/>
      <c r="O9" s="16"/>
      <c r="Q9" s="82">
        <f t="shared" ref="Q9:Q56" si="1">IF(INT(I9)&lt;=0,"",I9)</f>
        <v>45000</v>
      </c>
      <c r="R9" s="83">
        <f>IF(INT(I9)&lt;=0,"",J9)</f>
        <v>1777.3137118049085</v>
      </c>
      <c r="S9" s="83">
        <f>IF(INT(I9)&lt;=0,"",K9)</f>
        <v>918.75</v>
      </c>
      <c r="T9" s="83">
        <f>IF(INT(I9)&lt;=0,"",L9)</f>
        <v>137.8125</v>
      </c>
      <c r="U9" s="84">
        <f>IF(INT(I9)&lt;=0,"",M9)</f>
        <v>858.56371180490851</v>
      </c>
    </row>
    <row r="10" spans="2:21">
      <c r="B10" s="8" t="s">
        <v>0</v>
      </c>
      <c r="C10" s="77">
        <v>0.245</v>
      </c>
      <c r="D10" s="17">
        <f>+C10/12</f>
        <v>2.0416666666666666E-2</v>
      </c>
      <c r="E10" s="17"/>
      <c r="F10" s="17"/>
      <c r="H10" s="1">
        <f>H9+1</f>
        <v>2</v>
      </c>
      <c r="I10" s="2">
        <f>+I9-M9</f>
        <v>44141.436288195095</v>
      </c>
      <c r="J10" s="16">
        <f t="shared" si="0"/>
        <v>1777.3137118049085</v>
      </c>
      <c r="K10" s="2">
        <f t="shared" ref="K10:K73" si="2">I10*$D$10</f>
        <v>901.22099088398318</v>
      </c>
      <c r="L10" s="2">
        <f t="shared" ref="L10:L73" si="3">K10*0.15</f>
        <v>135.18314863259747</v>
      </c>
      <c r="M10" s="16">
        <f>J10-K10</f>
        <v>876.09272092092533</v>
      </c>
      <c r="N10" s="16"/>
      <c r="O10" s="16"/>
      <c r="Q10" s="82">
        <f t="shared" si="1"/>
        <v>44141.436288195095</v>
      </c>
      <c r="R10" s="83">
        <f t="shared" ref="R10:R73" si="4">IF(INT(I10)&lt;=0,"",J10)</f>
        <v>1777.3137118049085</v>
      </c>
      <c r="S10" s="83">
        <f t="shared" ref="S10:S73" si="5">IF(INT(I10)&lt;=0,"",K10)</f>
        <v>901.22099088398318</v>
      </c>
      <c r="T10" s="83">
        <f t="shared" ref="T10:T73" si="6">IF(INT(I10)&lt;=0,"",L10)</f>
        <v>135.18314863259747</v>
      </c>
      <c r="U10" s="84">
        <f t="shared" ref="U10:U73" si="7">IF(INT(I10)&lt;=0,"",M10)</f>
        <v>876.09272092092533</v>
      </c>
    </row>
    <row r="11" spans="2:21" ht="15.75" thickBot="1">
      <c r="B11" s="8" t="s">
        <v>26</v>
      </c>
      <c r="C11" s="78">
        <v>36</v>
      </c>
      <c r="D11" s="8" t="s">
        <v>27</v>
      </c>
      <c r="E11" s="8"/>
      <c r="F11" s="8"/>
      <c r="H11" s="1">
        <f t="shared" ref="H11:H74" si="8">H10+1</f>
        <v>3</v>
      </c>
      <c r="I11" s="2">
        <f t="shared" ref="I11:I74" si="9">+I10-M10</f>
        <v>43265.343567274169</v>
      </c>
      <c r="J11" s="16">
        <f t="shared" si="0"/>
        <v>1777.3137118049085</v>
      </c>
      <c r="K11" s="2">
        <f t="shared" si="2"/>
        <v>883.33409783184754</v>
      </c>
      <c r="L11" s="2">
        <f t="shared" si="3"/>
        <v>132.50011467477714</v>
      </c>
      <c r="M11" s="16">
        <f t="shared" ref="M11:M74" si="10">J11-K11</f>
        <v>893.97961397306096</v>
      </c>
      <c r="N11" s="16"/>
      <c r="O11" s="16"/>
      <c r="Q11" s="82">
        <f t="shared" si="1"/>
        <v>43265.343567274169</v>
      </c>
      <c r="R11" s="83">
        <f t="shared" si="4"/>
        <v>1777.3137118049085</v>
      </c>
      <c r="S11" s="83">
        <f t="shared" si="5"/>
        <v>883.33409783184754</v>
      </c>
      <c r="T11" s="83">
        <f t="shared" si="6"/>
        <v>132.50011467477714</v>
      </c>
      <c r="U11" s="84">
        <f t="shared" si="7"/>
        <v>893.97961397306096</v>
      </c>
    </row>
    <row r="12" spans="2:21">
      <c r="H12" s="1">
        <f t="shared" si="8"/>
        <v>4</v>
      </c>
      <c r="I12" s="2">
        <f t="shared" si="9"/>
        <v>42371.363953301108</v>
      </c>
      <c r="J12" s="16">
        <f t="shared" si="0"/>
        <v>1777.3137118049085</v>
      </c>
      <c r="K12" s="2">
        <f t="shared" si="2"/>
        <v>865.08201404656427</v>
      </c>
      <c r="L12" s="2">
        <f t="shared" si="3"/>
        <v>129.76230210698463</v>
      </c>
      <c r="M12" s="16">
        <f t="shared" si="10"/>
        <v>912.23169775834424</v>
      </c>
      <c r="N12" s="16"/>
      <c r="O12" s="16"/>
      <c r="Q12" s="82">
        <f t="shared" si="1"/>
        <v>42371.363953301108</v>
      </c>
      <c r="R12" s="83">
        <f t="shared" si="4"/>
        <v>1777.3137118049085</v>
      </c>
      <c r="S12" s="83">
        <f t="shared" si="5"/>
        <v>865.08201404656427</v>
      </c>
      <c r="T12" s="83">
        <f t="shared" si="6"/>
        <v>129.76230210698463</v>
      </c>
      <c r="U12" s="84">
        <f t="shared" si="7"/>
        <v>912.23169775834424</v>
      </c>
    </row>
    <row r="13" spans="2:21">
      <c r="H13" s="1">
        <f t="shared" si="8"/>
        <v>5</v>
      </c>
      <c r="I13" s="2">
        <f t="shared" si="9"/>
        <v>41459.132255542761</v>
      </c>
      <c r="J13" s="16">
        <f t="shared" si="0"/>
        <v>1777.3137118049085</v>
      </c>
      <c r="K13" s="2">
        <f t="shared" si="2"/>
        <v>846.45728355066467</v>
      </c>
      <c r="L13" s="2">
        <f t="shared" si="3"/>
        <v>126.9685925325997</v>
      </c>
      <c r="M13" s="16">
        <f t="shared" si="10"/>
        <v>930.85642825424384</v>
      </c>
      <c r="N13" s="16"/>
      <c r="O13" s="16"/>
      <c r="Q13" s="82">
        <f t="shared" si="1"/>
        <v>41459.132255542761</v>
      </c>
      <c r="R13" s="83">
        <f t="shared" si="4"/>
        <v>1777.3137118049085</v>
      </c>
      <c r="S13" s="83">
        <f t="shared" si="5"/>
        <v>846.45728355066467</v>
      </c>
      <c r="T13" s="83">
        <f t="shared" si="6"/>
        <v>126.9685925325997</v>
      </c>
      <c r="U13" s="84">
        <f t="shared" si="7"/>
        <v>930.85642825424384</v>
      </c>
    </row>
    <row r="14" spans="2:21">
      <c r="B14" s="8" t="s">
        <v>33</v>
      </c>
      <c r="C14" s="18">
        <f>PMT(D10,C11,-C9)</f>
        <v>1777.3137118049085</v>
      </c>
      <c r="H14" s="1">
        <f t="shared" si="8"/>
        <v>6</v>
      </c>
      <c r="I14" s="2">
        <f t="shared" si="9"/>
        <v>40528.275827288518</v>
      </c>
      <c r="J14" s="16">
        <f t="shared" si="0"/>
        <v>1777.3137118049085</v>
      </c>
      <c r="K14" s="2">
        <f t="shared" si="2"/>
        <v>827.45229814047389</v>
      </c>
      <c r="L14" s="2">
        <f t="shared" si="3"/>
        <v>124.11784472107108</v>
      </c>
      <c r="M14" s="16">
        <f t="shared" si="10"/>
        <v>949.86141366443462</v>
      </c>
      <c r="N14" s="16"/>
      <c r="O14" s="16"/>
      <c r="Q14" s="82">
        <f t="shared" si="1"/>
        <v>40528.275827288518</v>
      </c>
      <c r="R14" s="83">
        <f t="shared" si="4"/>
        <v>1777.3137118049085</v>
      </c>
      <c r="S14" s="83">
        <f t="shared" si="5"/>
        <v>827.45229814047389</v>
      </c>
      <c r="T14" s="83">
        <f t="shared" si="6"/>
        <v>124.11784472107108</v>
      </c>
      <c r="U14" s="84">
        <f t="shared" si="7"/>
        <v>949.86141366443462</v>
      </c>
    </row>
    <row r="15" spans="2:21">
      <c r="H15" s="1">
        <f t="shared" si="8"/>
        <v>7</v>
      </c>
      <c r="I15" s="2">
        <f t="shared" si="9"/>
        <v>39578.414413624087</v>
      </c>
      <c r="J15" s="16">
        <f t="shared" si="0"/>
        <v>1777.3137118049085</v>
      </c>
      <c r="K15" s="2">
        <f t="shared" si="2"/>
        <v>808.0592942781584</v>
      </c>
      <c r="L15" s="2">
        <f t="shared" si="3"/>
        <v>121.20889414172376</v>
      </c>
      <c r="M15" s="16">
        <f t="shared" si="10"/>
        <v>969.2544175267501</v>
      </c>
      <c r="N15" s="16"/>
      <c r="O15" s="16"/>
      <c r="Q15" s="82">
        <f t="shared" si="1"/>
        <v>39578.414413624087</v>
      </c>
      <c r="R15" s="83">
        <f t="shared" si="4"/>
        <v>1777.3137118049085</v>
      </c>
      <c r="S15" s="83">
        <f t="shared" si="5"/>
        <v>808.0592942781584</v>
      </c>
      <c r="T15" s="83">
        <f t="shared" si="6"/>
        <v>121.20889414172376</v>
      </c>
      <c r="U15" s="84">
        <f t="shared" si="7"/>
        <v>969.2544175267501</v>
      </c>
    </row>
    <row r="16" spans="2:21">
      <c r="B16" s="12" t="s">
        <v>61</v>
      </c>
      <c r="C16" s="3"/>
      <c r="H16" s="1">
        <f t="shared" si="8"/>
        <v>8</v>
      </c>
      <c r="I16" s="2">
        <f t="shared" si="9"/>
        <v>38609.15999609734</v>
      </c>
      <c r="J16" s="16">
        <f t="shared" si="0"/>
        <v>1777.3137118049085</v>
      </c>
      <c r="K16" s="2">
        <f t="shared" si="2"/>
        <v>788.27034992032065</v>
      </c>
      <c r="L16" s="2">
        <f t="shared" si="3"/>
        <v>118.2405524880481</v>
      </c>
      <c r="M16" s="16">
        <f t="shared" si="10"/>
        <v>989.04336188458785</v>
      </c>
      <c r="N16" s="16"/>
      <c r="O16" s="16"/>
      <c r="Q16" s="82">
        <f t="shared" si="1"/>
        <v>38609.15999609734</v>
      </c>
      <c r="R16" s="83">
        <f t="shared" si="4"/>
        <v>1777.3137118049085</v>
      </c>
      <c r="S16" s="83">
        <f t="shared" si="5"/>
        <v>788.27034992032065</v>
      </c>
      <c r="T16" s="83">
        <f t="shared" si="6"/>
        <v>118.2405524880481</v>
      </c>
      <c r="U16" s="84">
        <f t="shared" si="7"/>
        <v>989.04336188458785</v>
      </c>
    </row>
    <row r="17" spans="2:21">
      <c r="B17" s="12" t="s">
        <v>34</v>
      </c>
      <c r="H17" s="1">
        <f t="shared" si="8"/>
        <v>9</v>
      </c>
      <c r="I17" s="2">
        <f t="shared" si="9"/>
        <v>37620.116634212754</v>
      </c>
      <c r="J17" s="16">
        <f t="shared" si="0"/>
        <v>1777.3137118049085</v>
      </c>
      <c r="K17" s="2">
        <f t="shared" si="2"/>
        <v>768.07738128184371</v>
      </c>
      <c r="L17" s="2">
        <f t="shared" si="3"/>
        <v>115.21160719227655</v>
      </c>
      <c r="M17" s="16">
        <f t="shared" si="10"/>
        <v>1009.2363305230648</v>
      </c>
      <c r="N17" s="16"/>
      <c r="O17" s="16"/>
      <c r="Q17" s="82">
        <f t="shared" si="1"/>
        <v>37620.116634212754</v>
      </c>
      <c r="R17" s="83">
        <f t="shared" si="4"/>
        <v>1777.3137118049085</v>
      </c>
      <c r="S17" s="83">
        <f t="shared" si="5"/>
        <v>768.07738128184371</v>
      </c>
      <c r="T17" s="83">
        <f t="shared" si="6"/>
        <v>115.21160719227655</v>
      </c>
      <c r="U17" s="84">
        <f t="shared" si="7"/>
        <v>1009.2363305230648</v>
      </c>
    </row>
    <row r="18" spans="2:21">
      <c r="H18" s="1">
        <f t="shared" si="8"/>
        <v>10</v>
      </c>
      <c r="I18" s="2">
        <f t="shared" si="9"/>
        <v>36610.880303689686</v>
      </c>
      <c r="J18" s="16">
        <f t="shared" si="0"/>
        <v>1777.3137118049085</v>
      </c>
      <c r="K18" s="2">
        <f t="shared" si="2"/>
        <v>747.4721395336644</v>
      </c>
      <c r="L18" s="2">
        <f t="shared" si="3"/>
        <v>112.12082093004966</v>
      </c>
      <c r="M18" s="16">
        <f t="shared" si="10"/>
        <v>1029.8415722712441</v>
      </c>
      <c r="N18" s="16"/>
      <c r="O18" s="16"/>
      <c r="Q18" s="82">
        <f t="shared" si="1"/>
        <v>36610.880303689686</v>
      </c>
      <c r="R18" s="83">
        <f t="shared" si="4"/>
        <v>1777.3137118049085</v>
      </c>
      <c r="S18" s="83">
        <f t="shared" si="5"/>
        <v>747.4721395336644</v>
      </c>
      <c r="T18" s="83">
        <f t="shared" si="6"/>
        <v>112.12082093004966</v>
      </c>
      <c r="U18" s="84">
        <f t="shared" si="7"/>
        <v>1029.8415722712441</v>
      </c>
    </row>
    <row r="19" spans="2:21">
      <c r="H19" s="1">
        <f t="shared" si="8"/>
        <v>11</v>
      </c>
      <c r="I19" s="2">
        <f t="shared" si="9"/>
        <v>35581.038731418441</v>
      </c>
      <c r="J19" s="16">
        <f t="shared" si="0"/>
        <v>1777.3137118049085</v>
      </c>
      <c r="K19" s="2">
        <f t="shared" si="2"/>
        <v>726.44620743312646</v>
      </c>
      <c r="L19" s="2">
        <f t="shared" si="3"/>
        <v>108.96693111496897</v>
      </c>
      <c r="M19" s="16">
        <f t="shared" si="10"/>
        <v>1050.8675043717822</v>
      </c>
      <c r="N19" s="16"/>
      <c r="O19" s="16"/>
      <c r="Q19" s="82">
        <f t="shared" si="1"/>
        <v>35581.038731418441</v>
      </c>
      <c r="R19" s="83">
        <f t="shared" si="4"/>
        <v>1777.3137118049085</v>
      </c>
      <c r="S19" s="83">
        <f t="shared" si="5"/>
        <v>726.44620743312646</v>
      </c>
      <c r="T19" s="83">
        <f t="shared" si="6"/>
        <v>108.96693111496897</v>
      </c>
      <c r="U19" s="84">
        <f t="shared" si="7"/>
        <v>1050.8675043717822</v>
      </c>
    </row>
    <row r="20" spans="2:21">
      <c r="H20" s="6">
        <f t="shared" si="8"/>
        <v>12</v>
      </c>
      <c r="I20" s="2">
        <f t="shared" si="9"/>
        <v>34530.17122704666</v>
      </c>
      <c r="J20" s="16">
        <f t="shared" si="0"/>
        <v>1777.3137118049085</v>
      </c>
      <c r="K20" s="2">
        <f t="shared" si="2"/>
        <v>704.99099588553599</v>
      </c>
      <c r="L20" s="2">
        <f t="shared" si="3"/>
        <v>105.74864938283039</v>
      </c>
      <c r="M20" s="16">
        <f t="shared" si="10"/>
        <v>1072.3227159193725</v>
      </c>
      <c r="N20" s="16"/>
      <c r="O20" s="16"/>
      <c r="Q20" s="85">
        <f t="shared" si="1"/>
        <v>34530.17122704666</v>
      </c>
      <c r="R20" s="86">
        <f t="shared" si="4"/>
        <v>1777.3137118049085</v>
      </c>
      <c r="S20" s="86">
        <f t="shared" si="5"/>
        <v>704.99099588553599</v>
      </c>
      <c r="T20" s="86">
        <f t="shared" si="6"/>
        <v>105.74864938283039</v>
      </c>
      <c r="U20" s="87">
        <f t="shared" si="7"/>
        <v>1072.3227159193725</v>
      </c>
    </row>
    <row r="21" spans="2:21" ht="30.75" customHeight="1">
      <c r="B21" s="20" t="s">
        <v>71</v>
      </c>
      <c r="F21" s="19"/>
      <c r="H21" s="1">
        <f t="shared" si="8"/>
        <v>13</v>
      </c>
      <c r="I21" s="2">
        <f t="shared" si="9"/>
        <v>33457.848511127289</v>
      </c>
      <c r="J21" s="16">
        <f t="shared" si="0"/>
        <v>1777.3137118049085</v>
      </c>
      <c r="K21" s="2">
        <f t="shared" si="2"/>
        <v>683.09774043551545</v>
      </c>
      <c r="L21" s="2">
        <f t="shared" si="3"/>
        <v>102.46466106532732</v>
      </c>
      <c r="M21" s="16">
        <f t="shared" si="10"/>
        <v>1094.2159713693932</v>
      </c>
      <c r="N21" s="16"/>
      <c r="O21" s="16"/>
      <c r="Q21" s="82">
        <f t="shared" si="1"/>
        <v>33457.848511127289</v>
      </c>
      <c r="R21" s="83">
        <f t="shared" si="4"/>
        <v>1777.3137118049085</v>
      </c>
      <c r="S21" s="83">
        <f t="shared" si="5"/>
        <v>683.09774043551545</v>
      </c>
      <c r="T21" s="83">
        <f t="shared" si="6"/>
        <v>102.46466106532732</v>
      </c>
      <c r="U21" s="84">
        <f t="shared" si="7"/>
        <v>1094.2159713693932</v>
      </c>
    </row>
    <row r="22" spans="2:21">
      <c r="F22" s="11"/>
      <c r="H22" s="1">
        <f t="shared" si="8"/>
        <v>14</v>
      </c>
      <c r="I22" s="2">
        <f t="shared" si="9"/>
        <v>32363.632539757895</v>
      </c>
      <c r="J22" s="16">
        <f t="shared" si="0"/>
        <v>1777.3137118049085</v>
      </c>
      <c r="K22" s="2">
        <f t="shared" si="2"/>
        <v>660.7574976867237</v>
      </c>
      <c r="L22" s="2">
        <f t="shared" si="3"/>
        <v>99.113624653008557</v>
      </c>
      <c r="M22" s="16">
        <f t="shared" si="10"/>
        <v>1116.5562141181849</v>
      </c>
      <c r="N22" s="16"/>
      <c r="O22" s="16"/>
      <c r="Q22" s="82">
        <f t="shared" si="1"/>
        <v>32363.632539757895</v>
      </c>
      <c r="R22" s="83">
        <f t="shared" si="4"/>
        <v>1777.3137118049085</v>
      </c>
      <c r="S22" s="83">
        <f t="shared" si="5"/>
        <v>660.7574976867237</v>
      </c>
      <c r="T22" s="83">
        <f t="shared" si="6"/>
        <v>99.113624653008557</v>
      </c>
      <c r="U22" s="84">
        <f t="shared" si="7"/>
        <v>1116.5562141181849</v>
      </c>
    </row>
    <row r="23" spans="2:21">
      <c r="B23" s="150" t="s">
        <v>71</v>
      </c>
      <c r="C23" s="151" t="s">
        <v>71</v>
      </c>
      <c r="D23" s="152" t="s">
        <v>71</v>
      </c>
      <c r="E23" s="152" t="s">
        <v>71</v>
      </c>
      <c r="F23" s="11"/>
      <c r="H23" s="1">
        <f t="shared" si="8"/>
        <v>15</v>
      </c>
      <c r="I23" s="2">
        <f t="shared" si="9"/>
        <v>31247.076325639711</v>
      </c>
      <c r="J23" s="16">
        <f t="shared" si="0"/>
        <v>1777.3137118049085</v>
      </c>
      <c r="K23" s="2">
        <f t="shared" si="2"/>
        <v>637.96114164847745</v>
      </c>
      <c r="L23" s="2">
        <f t="shared" si="3"/>
        <v>95.694171247271612</v>
      </c>
      <c r="M23" s="16">
        <f t="shared" si="10"/>
        <v>1139.3525701564311</v>
      </c>
      <c r="N23" s="16"/>
      <c r="O23" s="16"/>
      <c r="Q23" s="82">
        <f t="shared" si="1"/>
        <v>31247.076325639711</v>
      </c>
      <c r="R23" s="83">
        <f t="shared" si="4"/>
        <v>1777.3137118049085</v>
      </c>
      <c r="S23" s="83">
        <f t="shared" si="5"/>
        <v>637.96114164847745</v>
      </c>
      <c r="T23" s="83">
        <f t="shared" si="6"/>
        <v>95.694171247271612</v>
      </c>
      <c r="U23" s="84">
        <f t="shared" si="7"/>
        <v>1139.3525701564311</v>
      </c>
    </row>
    <row r="24" spans="2:21">
      <c r="B24" s="153" t="s">
        <v>71</v>
      </c>
      <c r="C24" s="154" t="s">
        <v>71</v>
      </c>
      <c r="D24" s="154" t="s">
        <v>71</v>
      </c>
      <c r="E24" s="154" t="s">
        <v>71</v>
      </c>
      <c r="F24" s="11"/>
      <c r="H24" s="1">
        <f t="shared" si="8"/>
        <v>16</v>
      </c>
      <c r="I24" s="2">
        <f t="shared" si="9"/>
        <v>30107.723755483279</v>
      </c>
      <c r="J24" s="16">
        <f t="shared" si="0"/>
        <v>1777.3137118049085</v>
      </c>
      <c r="K24" s="2">
        <f t="shared" si="2"/>
        <v>614.69936000778364</v>
      </c>
      <c r="L24" s="2">
        <f t="shared" si="3"/>
        <v>92.204904001167549</v>
      </c>
      <c r="M24" s="16">
        <f t="shared" si="10"/>
        <v>1162.614351797125</v>
      </c>
      <c r="N24" s="16"/>
      <c r="O24" s="16"/>
      <c r="Q24" s="82">
        <f t="shared" si="1"/>
        <v>30107.723755483279</v>
      </c>
      <c r="R24" s="83">
        <f t="shared" si="4"/>
        <v>1777.3137118049085</v>
      </c>
      <c r="S24" s="83">
        <f t="shared" si="5"/>
        <v>614.69936000778364</v>
      </c>
      <c r="T24" s="83">
        <f t="shared" si="6"/>
        <v>92.204904001167549</v>
      </c>
      <c r="U24" s="84">
        <f t="shared" si="7"/>
        <v>1162.614351797125</v>
      </c>
    </row>
    <row r="25" spans="2:21">
      <c r="B25" s="153" t="s">
        <v>71</v>
      </c>
      <c r="C25" s="154" t="s">
        <v>71</v>
      </c>
      <c r="D25" s="154" t="s">
        <v>71</v>
      </c>
      <c r="E25" s="154" t="s">
        <v>71</v>
      </c>
      <c r="F25" s="11"/>
      <c r="H25" s="1">
        <f t="shared" si="8"/>
        <v>17</v>
      </c>
      <c r="I25" s="2">
        <f t="shared" si="9"/>
        <v>28945.109403686154</v>
      </c>
      <c r="J25" s="16">
        <f t="shared" si="0"/>
        <v>1777.3137118049085</v>
      </c>
      <c r="K25" s="2">
        <f t="shared" si="2"/>
        <v>590.96265032525901</v>
      </c>
      <c r="L25" s="2">
        <f t="shared" si="3"/>
        <v>88.644397548788845</v>
      </c>
      <c r="M25" s="16">
        <f t="shared" si="10"/>
        <v>1186.3510614796496</v>
      </c>
      <c r="N25" s="16"/>
      <c r="O25" s="16"/>
      <c r="Q25" s="82">
        <f t="shared" si="1"/>
        <v>28945.109403686154</v>
      </c>
      <c r="R25" s="83">
        <f t="shared" si="4"/>
        <v>1777.3137118049085</v>
      </c>
      <c r="S25" s="83">
        <f t="shared" si="5"/>
        <v>590.96265032525901</v>
      </c>
      <c r="T25" s="83">
        <f t="shared" si="6"/>
        <v>88.644397548788845</v>
      </c>
      <c r="U25" s="84">
        <f t="shared" si="7"/>
        <v>1186.3510614796496</v>
      </c>
    </row>
    <row r="26" spans="2:21">
      <c r="B26" s="153" t="s">
        <v>71</v>
      </c>
      <c r="C26" s="154" t="s">
        <v>71</v>
      </c>
      <c r="D26" s="154" t="s">
        <v>71</v>
      </c>
      <c r="E26" s="154" t="s">
        <v>71</v>
      </c>
      <c r="F26" s="11"/>
      <c r="H26" s="1">
        <f t="shared" si="8"/>
        <v>18</v>
      </c>
      <c r="I26" s="2">
        <f t="shared" si="9"/>
        <v>27758.758342206504</v>
      </c>
      <c r="J26" s="16">
        <f t="shared" si="0"/>
        <v>1777.3137118049085</v>
      </c>
      <c r="K26" s="2">
        <f t="shared" si="2"/>
        <v>566.74131615338274</v>
      </c>
      <c r="L26" s="2">
        <f t="shared" si="3"/>
        <v>85.011197423007403</v>
      </c>
      <c r="M26" s="16">
        <f t="shared" si="10"/>
        <v>1210.5723956515258</v>
      </c>
      <c r="N26" s="16"/>
      <c r="O26" s="16"/>
      <c r="Q26" s="82">
        <f t="shared" si="1"/>
        <v>27758.758342206504</v>
      </c>
      <c r="R26" s="83">
        <f t="shared" si="4"/>
        <v>1777.3137118049085</v>
      </c>
      <c r="S26" s="83">
        <f t="shared" si="5"/>
        <v>566.74131615338274</v>
      </c>
      <c r="T26" s="83">
        <f t="shared" si="6"/>
        <v>85.011197423007403</v>
      </c>
      <c r="U26" s="84">
        <f t="shared" si="7"/>
        <v>1210.5723956515258</v>
      </c>
    </row>
    <row r="27" spans="2:21">
      <c r="B27" s="153" t="s">
        <v>71</v>
      </c>
      <c r="C27" s="154" t="s">
        <v>71</v>
      </c>
      <c r="D27" s="154" t="s">
        <v>71</v>
      </c>
      <c r="E27" s="154" t="s">
        <v>71</v>
      </c>
      <c r="F27" s="11"/>
      <c r="H27" s="1">
        <f t="shared" si="8"/>
        <v>19</v>
      </c>
      <c r="I27" s="2">
        <f t="shared" si="9"/>
        <v>26548.185946554979</v>
      </c>
      <c r="J27" s="16">
        <f t="shared" si="0"/>
        <v>1777.3137118049085</v>
      </c>
      <c r="K27" s="2">
        <f t="shared" si="2"/>
        <v>542.02546307549744</v>
      </c>
      <c r="L27" s="2">
        <f t="shared" si="3"/>
        <v>81.303819461324608</v>
      </c>
      <c r="M27" s="16">
        <f t="shared" si="10"/>
        <v>1235.288248729411</v>
      </c>
      <c r="N27" s="16"/>
      <c r="O27" s="16"/>
      <c r="Q27" s="82">
        <f t="shared" si="1"/>
        <v>26548.185946554979</v>
      </c>
      <c r="R27" s="83">
        <f t="shared" si="4"/>
        <v>1777.3137118049085</v>
      </c>
      <c r="S27" s="83">
        <f t="shared" si="5"/>
        <v>542.02546307549744</v>
      </c>
      <c r="T27" s="83">
        <f t="shared" si="6"/>
        <v>81.303819461324608</v>
      </c>
      <c r="U27" s="84">
        <f t="shared" si="7"/>
        <v>1235.288248729411</v>
      </c>
    </row>
    <row r="28" spans="2:21">
      <c r="B28" s="153" t="s">
        <v>71</v>
      </c>
      <c r="C28" s="154" t="s">
        <v>71</v>
      </c>
      <c r="D28" s="154" t="s">
        <v>71</v>
      </c>
      <c r="E28" s="154" t="s">
        <v>71</v>
      </c>
      <c r="F28" s="11"/>
      <c r="H28" s="1">
        <f t="shared" si="8"/>
        <v>20</v>
      </c>
      <c r="I28" s="2">
        <f t="shared" si="9"/>
        <v>25312.897697825567</v>
      </c>
      <c r="J28" s="16">
        <f t="shared" si="0"/>
        <v>1777.3137118049085</v>
      </c>
      <c r="K28" s="2">
        <f t="shared" si="2"/>
        <v>516.8049946639386</v>
      </c>
      <c r="L28" s="2">
        <f t="shared" si="3"/>
        <v>77.520749199590782</v>
      </c>
      <c r="M28" s="16">
        <f t="shared" si="10"/>
        <v>1260.50871714097</v>
      </c>
      <c r="N28" s="16"/>
      <c r="O28" s="16"/>
      <c r="Q28" s="82">
        <f t="shared" si="1"/>
        <v>25312.897697825567</v>
      </c>
      <c r="R28" s="83">
        <f t="shared" si="4"/>
        <v>1777.3137118049085</v>
      </c>
      <c r="S28" s="83">
        <f t="shared" si="5"/>
        <v>516.8049946639386</v>
      </c>
      <c r="T28" s="83">
        <f t="shared" si="6"/>
        <v>77.520749199590782</v>
      </c>
      <c r="U28" s="84">
        <f t="shared" si="7"/>
        <v>1260.50871714097</v>
      </c>
    </row>
    <row r="29" spans="2:21">
      <c r="B29" s="153" t="s">
        <v>71</v>
      </c>
      <c r="C29" s="154" t="s">
        <v>71</v>
      </c>
      <c r="D29" s="154" t="s">
        <v>73</v>
      </c>
      <c r="E29" s="154" t="s">
        <v>71</v>
      </c>
      <c r="F29" s="11"/>
      <c r="H29" s="1">
        <f t="shared" si="8"/>
        <v>21</v>
      </c>
      <c r="I29" s="2">
        <f t="shared" si="9"/>
        <v>24052.388980684598</v>
      </c>
      <c r="J29" s="16">
        <f t="shared" si="0"/>
        <v>1777.3137118049085</v>
      </c>
      <c r="K29" s="2">
        <f t="shared" si="2"/>
        <v>491.06960835564388</v>
      </c>
      <c r="L29" s="2">
        <f t="shared" si="3"/>
        <v>73.660441253346576</v>
      </c>
      <c r="M29" s="16">
        <f t="shared" si="10"/>
        <v>1286.2441034492647</v>
      </c>
      <c r="N29" s="16"/>
      <c r="O29" s="16"/>
      <c r="Q29" s="82">
        <f t="shared" si="1"/>
        <v>24052.388980684598</v>
      </c>
      <c r="R29" s="83">
        <f t="shared" si="4"/>
        <v>1777.3137118049085</v>
      </c>
      <c r="S29" s="83">
        <f t="shared" si="5"/>
        <v>491.06960835564388</v>
      </c>
      <c r="T29" s="83">
        <f t="shared" si="6"/>
        <v>73.660441253346576</v>
      </c>
      <c r="U29" s="84">
        <f t="shared" si="7"/>
        <v>1286.2441034492647</v>
      </c>
    </row>
    <row r="30" spans="2:21">
      <c r="B30" s="153" t="s">
        <v>71</v>
      </c>
      <c r="C30" s="154" t="s">
        <v>71</v>
      </c>
      <c r="D30" s="154" t="s">
        <v>71</v>
      </c>
      <c r="E30" s="154" t="s">
        <v>71</v>
      </c>
      <c r="F30" s="11"/>
      <c r="H30" s="1">
        <f t="shared" si="8"/>
        <v>22</v>
      </c>
      <c r="I30" s="2">
        <f t="shared" si="9"/>
        <v>22766.144877235332</v>
      </c>
      <c r="J30" s="16">
        <f t="shared" si="0"/>
        <v>1777.3137118049085</v>
      </c>
      <c r="K30" s="2">
        <f t="shared" si="2"/>
        <v>464.80879124355471</v>
      </c>
      <c r="L30" s="2">
        <f t="shared" si="3"/>
        <v>69.721318686533209</v>
      </c>
      <c r="M30" s="16">
        <f t="shared" si="10"/>
        <v>1312.5049205613539</v>
      </c>
      <c r="N30" s="16"/>
      <c r="O30" s="16"/>
      <c r="Q30" s="82">
        <f t="shared" si="1"/>
        <v>22766.144877235332</v>
      </c>
      <c r="R30" s="83">
        <f t="shared" si="4"/>
        <v>1777.3137118049085</v>
      </c>
      <c r="S30" s="83">
        <f t="shared" si="5"/>
        <v>464.80879124355471</v>
      </c>
      <c r="T30" s="83">
        <f t="shared" si="6"/>
        <v>69.721318686533209</v>
      </c>
      <c r="U30" s="84">
        <f t="shared" si="7"/>
        <v>1312.5049205613539</v>
      </c>
    </row>
    <row r="31" spans="2:21">
      <c r="B31" s="153" t="s">
        <v>71</v>
      </c>
      <c r="C31" s="154" t="s">
        <v>71</v>
      </c>
      <c r="D31" s="154" t="s">
        <v>71</v>
      </c>
      <c r="E31" s="154" t="s">
        <v>71</v>
      </c>
      <c r="F31" s="11"/>
      <c r="H31" s="1">
        <f t="shared" si="8"/>
        <v>23</v>
      </c>
      <c r="I31" s="2">
        <f t="shared" si="9"/>
        <v>21453.639956673978</v>
      </c>
      <c r="J31" s="16">
        <f t="shared" si="0"/>
        <v>1777.3137118049085</v>
      </c>
      <c r="K31" s="2">
        <f t="shared" si="2"/>
        <v>438.01181578209372</v>
      </c>
      <c r="L31" s="2">
        <f t="shared" si="3"/>
        <v>65.701772367314049</v>
      </c>
      <c r="M31" s="16">
        <f t="shared" si="10"/>
        <v>1339.3018960228148</v>
      </c>
      <c r="N31" s="16"/>
      <c r="O31" s="16"/>
      <c r="Q31" s="82">
        <f t="shared" si="1"/>
        <v>21453.639956673978</v>
      </c>
      <c r="R31" s="83">
        <f t="shared" si="4"/>
        <v>1777.3137118049085</v>
      </c>
      <c r="S31" s="83">
        <f t="shared" si="5"/>
        <v>438.01181578209372</v>
      </c>
      <c r="T31" s="83">
        <f t="shared" si="6"/>
        <v>65.701772367314049</v>
      </c>
      <c r="U31" s="84">
        <f t="shared" si="7"/>
        <v>1339.3018960228148</v>
      </c>
    </row>
    <row r="32" spans="2:21">
      <c r="B32" s="153" t="s">
        <v>71</v>
      </c>
      <c r="C32" s="154" t="s">
        <v>71</v>
      </c>
      <c r="D32" s="154" t="s">
        <v>71</v>
      </c>
      <c r="E32" s="154" t="s">
        <v>71</v>
      </c>
      <c r="F32" s="11"/>
      <c r="H32" s="4">
        <f t="shared" si="8"/>
        <v>24</v>
      </c>
      <c r="I32" s="2">
        <f t="shared" si="9"/>
        <v>20114.338060651164</v>
      </c>
      <c r="J32" s="16">
        <f t="shared" si="0"/>
        <v>1777.3137118049085</v>
      </c>
      <c r="K32" s="2">
        <f t="shared" si="2"/>
        <v>410.66773540496126</v>
      </c>
      <c r="L32" s="2">
        <f t="shared" si="3"/>
        <v>61.600160310744187</v>
      </c>
      <c r="M32" s="16">
        <f t="shared" si="10"/>
        <v>1366.6459763999474</v>
      </c>
      <c r="N32" s="16"/>
      <c r="O32" s="16"/>
      <c r="Q32" s="85">
        <f t="shared" si="1"/>
        <v>20114.338060651164</v>
      </c>
      <c r="R32" s="86">
        <f t="shared" si="4"/>
        <v>1777.3137118049085</v>
      </c>
      <c r="S32" s="86">
        <f t="shared" si="5"/>
        <v>410.66773540496126</v>
      </c>
      <c r="T32" s="86">
        <f t="shared" si="6"/>
        <v>61.600160310744187</v>
      </c>
      <c r="U32" s="87">
        <f t="shared" si="7"/>
        <v>1366.6459763999474</v>
      </c>
    </row>
    <row r="33" spans="2:21">
      <c r="B33" s="153" t="s">
        <v>71</v>
      </c>
      <c r="C33" s="154" t="s">
        <v>71</v>
      </c>
      <c r="D33" s="154" t="s">
        <v>73</v>
      </c>
      <c r="E33" s="154" t="s">
        <v>71</v>
      </c>
      <c r="F33" s="11"/>
      <c r="H33" s="1">
        <f t="shared" si="8"/>
        <v>25</v>
      </c>
      <c r="I33" s="2">
        <f t="shared" si="9"/>
        <v>18747.692084251215</v>
      </c>
      <c r="J33" s="16">
        <f t="shared" si="0"/>
        <v>1777.3137118049085</v>
      </c>
      <c r="K33" s="2">
        <f t="shared" si="2"/>
        <v>382.76538005346231</v>
      </c>
      <c r="L33" s="2">
        <f t="shared" si="3"/>
        <v>57.414807008019345</v>
      </c>
      <c r="M33" s="16">
        <f t="shared" si="10"/>
        <v>1394.5483317514463</v>
      </c>
      <c r="N33" s="16"/>
      <c r="O33" s="16"/>
      <c r="Q33" s="82">
        <f t="shared" si="1"/>
        <v>18747.692084251215</v>
      </c>
      <c r="R33" s="83">
        <f t="shared" si="4"/>
        <v>1777.3137118049085</v>
      </c>
      <c r="S33" s="83">
        <f t="shared" si="5"/>
        <v>382.76538005346231</v>
      </c>
      <c r="T33" s="83">
        <f t="shared" si="6"/>
        <v>57.414807008019345</v>
      </c>
      <c r="U33" s="84">
        <f t="shared" si="7"/>
        <v>1394.5483317514463</v>
      </c>
    </row>
    <row r="34" spans="2:21">
      <c r="B34" s="153" t="s">
        <v>71</v>
      </c>
      <c r="C34" s="154" t="s">
        <v>71</v>
      </c>
      <c r="D34" s="154" t="s">
        <v>71</v>
      </c>
      <c r="E34" s="154" t="s">
        <v>71</v>
      </c>
      <c r="F34" s="11"/>
      <c r="H34" s="1">
        <f t="shared" si="8"/>
        <v>26</v>
      </c>
      <c r="I34" s="2">
        <f t="shared" si="9"/>
        <v>17353.143752499767</v>
      </c>
      <c r="J34" s="16">
        <f t="shared" si="0"/>
        <v>1777.3137118049085</v>
      </c>
      <c r="K34" s="2">
        <f t="shared" si="2"/>
        <v>354.29335161353691</v>
      </c>
      <c r="L34" s="2">
        <f t="shared" si="3"/>
        <v>53.144002742030537</v>
      </c>
      <c r="M34" s="16">
        <f t="shared" si="10"/>
        <v>1423.0203601913715</v>
      </c>
      <c r="N34" s="16"/>
      <c r="O34" s="16"/>
      <c r="Q34" s="82">
        <f t="shared" si="1"/>
        <v>17353.143752499767</v>
      </c>
      <c r="R34" s="83">
        <f t="shared" si="4"/>
        <v>1777.3137118049085</v>
      </c>
      <c r="S34" s="83">
        <f t="shared" si="5"/>
        <v>354.29335161353691</v>
      </c>
      <c r="T34" s="83">
        <f t="shared" si="6"/>
        <v>53.144002742030537</v>
      </c>
      <c r="U34" s="84">
        <f t="shared" si="7"/>
        <v>1423.0203601913715</v>
      </c>
    </row>
    <row r="35" spans="2:21">
      <c r="B35" s="153" t="s">
        <v>71</v>
      </c>
      <c r="C35" s="154" t="s">
        <v>71</v>
      </c>
      <c r="D35" s="154" t="s">
        <v>71</v>
      </c>
      <c r="E35" s="154" t="s">
        <v>71</v>
      </c>
      <c r="F35" s="11"/>
      <c r="H35" s="1">
        <f t="shared" si="8"/>
        <v>27</v>
      </c>
      <c r="I35" s="2">
        <f t="shared" si="9"/>
        <v>15930.123392308396</v>
      </c>
      <c r="J35" s="16">
        <f t="shared" si="0"/>
        <v>1777.3137118049085</v>
      </c>
      <c r="K35" s="2">
        <f t="shared" si="2"/>
        <v>325.24001925962978</v>
      </c>
      <c r="L35" s="2">
        <f t="shared" si="3"/>
        <v>48.786002888944466</v>
      </c>
      <c r="M35" s="16">
        <f t="shared" si="10"/>
        <v>1452.0736925452788</v>
      </c>
      <c r="N35" s="16"/>
      <c r="O35" s="16"/>
      <c r="Q35" s="82">
        <f t="shared" si="1"/>
        <v>15930.123392308396</v>
      </c>
      <c r="R35" s="83">
        <f t="shared" si="4"/>
        <v>1777.3137118049085</v>
      </c>
      <c r="S35" s="83">
        <f t="shared" si="5"/>
        <v>325.24001925962978</v>
      </c>
      <c r="T35" s="83">
        <f t="shared" si="6"/>
        <v>48.786002888944466</v>
      </c>
      <c r="U35" s="84">
        <f t="shared" si="7"/>
        <v>1452.0736925452788</v>
      </c>
    </row>
    <row r="36" spans="2:21">
      <c r="B36" s="153" t="s">
        <v>73</v>
      </c>
      <c r="C36" s="154" t="s">
        <v>71</v>
      </c>
      <c r="D36" s="154" t="s">
        <v>71</v>
      </c>
      <c r="E36" s="154" t="s">
        <v>71</v>
      </c>
      <c r="F36" s="11"/>
      <c r="H36" s="1">
        <f t="shared" si="8"/>
        <v>28</v>
      </c>
      <c r="I36" s="2">
        <f t="shared" si="9"/>
        <v>14478.049699763118</v>
      </c>
      <c r="J36" s="16">
        <f t="shared" si="0"/>
        <v>1777.3137118049085</v>
      </c>
      <c r="K36" s="2">
        <f t="shared" si="2"/>
        <v>295.59351470349696</v>
      </c>
      <c r="L36" s="2">
        <f t="shared" si="3"/>
        <v>44.339027205524545</v>
      </c>
      <c r="M36" s="16">
        <f t="shared" si="10"/>
        <v>1481.7201971014115</v>
      </c>
      <c r="N36" s="16"/>
      <c r="O36" s="16"/>
      <c r="Q36" s="82">
        <f t="shared" si="1"/>
        <v>14478.049699763118</v>
      </c>
      <c r="R36" s="83">
        <f t="shared" si="4"/>
        <v>1777.3137118049085</v>
      </c>
      <c r="S36" s="83">
        <f t="shared" si="5"/>
        <v>295.59351470349696</v>
      </c>
      <c r="T36" s="83">
        <f t="shared" si="6"/>
        <v>44.339027205524545</v>
      </c>
      <c r="U36" s="84">
        <f t="shared" si="7"/>
        <v>1481.7201971014115</v>
      </c>
    </row>
    <row r="37" spans="2:21">
      <c r="B37" s="153" t="s">
        <v>71</v>
      </c>
      <c r="C37" s="154" t="s">
        <v>71</v>
      </c>
      <c r="D37" s="154" t="s">
        <v>71</v>
      </c>
      <c r="E37" s="154" t="s">
        <v>71</v>
      </c>
      <c r="F37" s="11"/>
      <c r="H37" s="1">
        <f t="shared" si="8"/>
        <v>29</v>
      </c>
      <c r="I37" s="2">
        <f t="shared" si="9"/>
        <v>12996.329502661707</v>
      </c>
      <c r="J37" s="16">
        <f t="shared" si="0"/>
        <v>1777.3137118049085</v>
      </c>
      <c r="K37" s="2">
        <f t="shared" si="2"/>
        <v>265.34172734600986</v>
      </c>
      <c r="L37" s="2">
        <f t="shared" si="3"/>
        <v>39.801259101901479</v>
      </c>
      <c r="M37" s="16">
        <f t="shared" si="10"/>
        <v>1511.9719844588985</v>
      </c>
      <c r="N37" s="16"/>
      <c r="O37" s="16"/>
      <c r="Q37" s="82">
        <f t="shared" si="1"/>
        <v>12996.329502661707</v>
      </c>
      <c r="R37" s="83">
        <f t="shared" si="4"/>
        <v>1777.3137118049085</v>
      </c>
      <c r="S37" s="83">
        <f t="shared" si="5"/>
        <v>265.34172734600986</v>
      </c>
      <c r="T37" s="83">
        <f t="shared" si="6"/>
        <v>39.801259101901479</v>
      </c>
      <c r="U37" s="84">
        <f t="shared" si="7"/>
        <v>1511.9719844588985</v>
      </c>
    </row>
    <row r="38" spans="2:21">
      <c r="B38" s="153" t="s">
        <v>71</v>
      </c>
      <c r="C38" s="154" t="s">
        <v>71</v>
      </c>
      <c r="D38" s="154" t="s">
        <v>71</v>
      </c>
      <c r="E38" s="154" t="s">
        <v>71</v>
      </c>
      <c r="F38" s="11"/>
      <c r="H38" s="1">
        <f t="shared" si="8"/>
        <v>30</v>
      </c>
      <c r="I38" s="2">
        <f t="shared" si="9"/>
        <v>11484.357518202809</v>
      </c>
      <c r="J38" s="16">
        <f t="shared" si="0"/>
        <v>1777.3137118049085</v>
      </c>
      <c r="K38" s="2">
        <f t="shared" si="2"/>
        <v>234.47229932997402</v>
      </c>
      <c r="L38" s="2">
        <f t="shared" si="3"/>
        <v>35.170844899496103</v>
      </c>
      <c r="M38" s="16">
        <f t="shared" si="10"/>
        <v>1542.8414124749345</v>
      </c>
      <c r="N38" s="16"/>
      <c r="O38" s="16"/>
      <c r="Q38" s="82">
        <f t="shared" si="1"/>
        <v>11484.357518202809</v>
      </c>
      <c r="R38" s="83">
        <f t="shared" si="4"/>
        <v>1777.3137118049085</v>
      </c>
      <c r="S38" s="83">
        <f t="shared" si="5"/>
        <v>234.47229932997402</v>
      </c>
      <c r="T38" s="83">
        <f t="shared" si="6"/>
        <v>35.170844899496103</v>
      </c>
      <c r="U38" s="84">
        <f t="shared" si="7"/>
        <v>1542.8414124749345</v>
      </c>
    </row>
    <row r="39" spans="2:21">
      <c r="B39" s="153" t="s">
        <v>71</v>
      </c>
      <c r="C39" s="154" t="s">
        <v>71</v>
      </c>
      <c r="D39" s="154" t="s">
        <v>71</v>
      </c>
      <c r="E39" s="154" t="s">
        <v>71</v>
      </c>
      <c r="F39" s="11"/>
      <c r="H39" s="1">
        <f t="shared" si="8"/>
        <v>31</v>
      </c>
      <c r="I39" s="2">
        <f t="shared" si="9"/>
        <v>9941.5161057278747</v>
      </c>
      <c r="J39" s="16">
        <f t="shared" si="0"/>
        <v>1777.3137118049085</v>
      </c>
      <c r="K39" s="2">
        <f t="shared" si="2"/>
        <v>202.9726204919441</v>
      </c>
      <c r="L39" s="2">
        <f t="shared" si="3"/>
        <v>30.445893073791613</v>
      </c>
      <c r="M39" s="16">
        <f t="shared" si="10"/>
        <v>1574.3410913129644</v>
      </c>
      <c r="N39" s="16"/>
      <c r="O39" s="16"/>
      <c r="Q39" s="82">
        <f t="shared" si="1"/>
        <v>9941.5161057278747</v>
      </c>
      <c r="R39" s="83">
        <f t="shared" si="4"/>
        <v>1777.3137118049085</v>
      </c>
      <c r="S39" s="83">
        <f t="shared" si="5"/>
        <v>202.9726204919441</v>
      </c>
      <c r="T39" s="83">
        <f t="shared" si="6"/>
        <v>30.445893073791613</v>
      </c>
      <c r="U39" s="84">
        <f t="shared" si="7"/>
        <v>1574.3410913129644</v>
      </c>
    </row>
    <row r="40" spans="2:21">
      <c r="B40" s="153" t="s">
        <v>71</v>
      </c>
      <c r="C40" s="154" t="s">
        <v>71</v>
      </c>
      <c r="D40" s="154" t="s">
        <v>73</v>
      </c>
      <c r="E40" s="154" t="s">
        <v>71</v>
      </c>
      <c r="F40" s="11"/>
      <c r="H40" s="1">
        <f t="shared" si="8"/>
        <v>32</v>
      </c>
      <c r="I40" s="2">
        <f t="shared" si="9"/>
        <v>8367.17501441491</v>
      </c>
      <c r="J40" s="16">
        <f t="shared" si="0"/>
        <v>1777.3137118049085</v>
      </c>
      <c r="K40" s="2">
        <f t="shared" si="2"/>
        <v>170.82982321097109</v>
      </c>
      <c r="L40" s="2">
        <f t="shared" si="3"/>
        <v>25.624473481645662</v>
      </c>
      <c r="M40" s="16">
        <f t="shared" si="10"/>
        <v>1606.4838885939375</v>
      </c>
      <c r="N40" s="16"/>
      <c r="O40" s="16"/>
      <c r="Q40" s="82">
        <f t="shared" si="1"/>
        <v>8367.17501441491</v>
      </c>
      <c r="R40" s="83">
        <f t="shared" si="4"/>
        <v>1777.3137118049085</v>
      </c>
      <c r="S40" s="83">
        <f t="shared" si="5"/>
        <v>170.82982321097109</v>
      </c>
      <c r="T40" s="83">
        <f t="shared" si="6"/>
        <v>25.624473481645662</v>
      </c>
      <c r="U40" s="84">
        <f t="shared" si="7"/>
        <v>1606.4838885939375</v>
      </c>
    </row>
    <row r="41" spans="2:21">
      <c r="B41" s="153" t="s">
        <v>71</v>
      </c>
      <c r="C41" s="154" t="s">
        <v>71</v>
      </c>
      <c r="D41" s="154" t="s">
        <v>71</v>
      </c>
      <c r="E41" s="154" t="s">
        <v>71</v>
      </c>
      <c r="F41" s="11"/>
      <c r="H41" s="1">
        <f t="shared" si="8"/>
        <v>33</v>
      </c>
      <c r="I41" s="2">
        <f t="shared" si="9"/>
        <v>6760.691125820973</v>
      </c>
      <c r="J41" s="16">
        <f t="shared" ref="J41:J72" si="11">$C$14</f>
        <v>1777.3137118049085</v>
      </c>
      <c r="K41" s="2">
        <f t="shared" si="2"/>
        <v>138.03077715217819</v>
      </c>
      <c r="L41" s="2">
        <f t="shared" si="3"/>
        <v>20.704616572826726</v>
      </c>
      <c r="M41" s="16">
        <f t="shared" si="10"/>
        <v>1639.2829346527303</v>
      </c>
      <c r="N41" s="16"/>
      <c r="O41" s="16"/>
      <c r="Q41" s="82">
        <f t="shared" si="1"/>
        <v>6760.691125820973</v>
      </c>
      <c r="R41" s="83">
        <f t="shared" si="4"/>
        <v>1777.3137118049085</v>
      </c>
      <c r="S41" s="83">
        <f t="shared" si="5"/>
        <v>138.03077715217819</v>
      </c>
      <c r="T41" s="83">
        <f t="shared" si="6"/>
        <v>20.704616572826726</v>
      </c>
      <c r="U41" s="84">
        <f t="shared" si="7"/>
        <v>1639.2829346527303</v>
      </c>
    </row>
    <row r="42" spans="2:21">
      <c r="B42" s="153" t="s">
        <v>71</v>
      </c>
      <c r="C42" s="154" t="s">
        <v>71</v>
      </c>
      <c r="D42" s="154" t="s">
        <v>71</v>
      </c>
      <c r="E42" s="154" t="s">
        <v>71</v>
      </c>
      <c r="H42" s="1">
        <f t="shared" si="8"/>
        <v>34</v>
      </c>
      <c r="I42" s="2">
        <f t="shared" si="9"/>
        <v>5121.4081911682424</v>
      </c>
      <c r="J42" s="16">
        <f t="shared" si="11"/>
        <v>1777.3137118049085</v>
      </c>
      <c r="K42" s="2">
        <f t="shared" si="2"/>
        <v>104.56208390301828</v>
      </c>
      <c r="L42" s="2">
        <f t="shared" si="3"/>
        <v>15.684312585452741</v>
      </c>
      <c r="M42" s="16">
        <f t="shared" si="10"/>
        <v>1672.7516279018903</v>
      </c>
      <c r="N42" s="16"/>
      <c r="O42" s="16"/>
      <c r="Q42" s="82">
        <f t="shared" si="1"/>
        <v>5121.4081911682424</v>
      </c>
      <c r="R42" s="83">
        <f t="shared" si="4"/>
        <v>1777.3137118049085</v>
      </c>
      <c r="S42" s="83">
        <f t="shared" si="5"/>
        <v>104.56208390301828</v>
      </c>
      <c r="T42" s="83">
        <f t="shared" si="6"/>
        <v>15.684312585452741</v>
      </c>
      <c r="U42" s="84">
        <f t="shared" si="7"/>
        <v>1672.7516279018903</v>
      </c>
    </row>
    <row r="43" spans="2:21">
      <c r="B43" s="153" t="s">
        <v>71</v>
      </c>
      <c r="C43" s="154" t="s">
        <v>71</v>
      </c>
      <c r="D43" s="154" t="s">
        <v>71</v>
      </c>
      <c r="E43" s="154" t="s">
        <v>71</v>
      </c>
      <c r="H43" s="1">
        <f t="shared" si="8"/>
        <v>35</v>
      </c>
      <c r="I43" s="2">
        <f t="shared" si="9"/>
        <v>3448.6565632663524</v>
      </c>
      <c r="J43" s="16">
        <f t="shared" si="11"/>
        <v>1777.3137118049085</v>
      </c>
      <c r="K43" s="2">
        <f t="shared" si="2"/>
        <v>70.41007150002136</v>
      </c>
      <c r="L43" s="2">
        <f t="shared" si="3"/>
        <v>10.561510725003204</v>
      </c>
      <c r="M43" s="16">
        <f t="shared" si="10"/>
        <v>1706.9036403048872</v>
      </c>
      <c r="N43" s="16"/>
      <c r="O43" s="16"/>
      <c r="Q43" s="82">
        <f t="shared" si="1"/>
        <v>3448.6565632663524</v>
      </c>
      <c r="R43" s="83">
        <f t="shared" si="4"/>
        <v>1777.3137118049085</v>
      </c>
      <c r="S43" s="83">
        <f t="shared" si="5"/>
        <v>70.41007150002136</v>
      </c>
      <c r="T43" s="83">
        <f t="shared" si="6"/>
        <v>10.561510725003204</v>
      </c>
      <c r="U43" s="84">
        <f t="shared" si="7"/>
        <v>1706.9036403048872</v>
      </c>
    </row>
    <row r="44" spans="2:21">
      <c r="D44" s="1" t="s">
        <v>71</v>
      </c>
      <c r="E44" s="1" t="s">
        <v>71</v>
      </c>
      <c r="H44" s="6">
        <f t="shared" si="8"/>
        <v>36</v>
      </c>
      <c r="I44" s="2">
        <f t="shared" si="9"/>
        <v>1741.7529229614652</v>
      </c>
      <c r="J44" s="16">
        <f t="shared" si="11"/>
        <v>1777.3137118049085</v>
      </c>
      <c r="K44" s="2">
        <f t="shared" si="2"/>
        <v>35.56078884379658</v>
      </c>
      <c r="L44" s="2">
        <f t="shared" si="3"/>
        <v>5.3341183265694871</v>
      </c>
      <c r="M44" s="16">
        <f t="shared" si="10"/>
        <v>1741.7529229611118</v>
      </c>
      <c r="N44" s="16"/>
      <c r="O44" s="16"/>
      <c r="Q44" s="85">
        <f t="shared" si="1"/>
        <v>1741.7529229614652</v>
      </c>
      <c r="R44" s="86">
        <f t="shared" si="4"/>
        <v>1777.3137118049085</v>
      </c>
      <c r="S44" s="86">
        <f t="shared" si="5"/>
        <v>35.56078884379658</v>
      </c>
      <c r="T44" s="86">
        <f t="shared" si="6"/>
        <v>5.3341183265694871</v>
      </c>
      <c r="U44" s="87">
        <f t="shared" si="7"/>
        <v>1741.7529229611118</v>
      </c>
    </row>
    <row r="45" spans="2:21">
      <c r="H45" s="1">
        <f t="shared" si="8"/>
        <v>37</v>
      </c>
      <c r="I45" s="2">
        <f t="shared" si="9"/>
        <v>3.5333869163878262E-10</v>
      </c>
      <c r="J45" s="16">
        <f t="shared" si="11"/>
        <v>1777.3137118049085</v>
      </c>
      <c r="K45" s="2">
        <f t="shared" si="2"/>
        <v>7.213998287625145E-12</v>
      </c>
      <c r="L45" s="2">
        <f t="shared" si="3"/>
        <v>1.0820997431437718E-12</v>
      </c>
      <c r="M45" s="16">
        <f t="shared" si="10"/>
        <v>1777.3137118049012</v>
      </c>
      <c r="N45" s="16"/>
      <c r="O45" s="16"/>
      <c r="Q45" s="82" t="str">
        <f t="shared" si="1"/>
        <v/>
      </c>
      <c r="R45" s="83" t="str">
        <f t="shared" si="4"/>
        <v/>
      </c>
      <c r="S45" s="83" t="str">
        <f t="shared" si="5"/>
        <v/>
      </c>
      <c r="T45" s="83" t="str">
        <f t="shared" si="6"/>
        <v/>
      </c>
      <c r="U45" s="84" t="str">
        <f t="shared" si="7"/>
        <v/>
      </c>
    </row>
    <row r="46" spans="2:21">
      <c r="H46" s="1">
        <f t="shared" si="8"/>
        <v>38</v>
      </c>
      <c r="I46" s="2">
        <f t="shared" si="9"/>
        <v>-1777.3137118045479</v>
      </c>
      <c r="J46" s="16">
        <f t="shared" si="11"/>
        <v>1777.3137118049085</v>
      </c>
      <c r="K46" s="2">
        <f t="shared" si="2"/>
        <v>-36.286821616009519</v>
      </c>
      <c r="L46" s="2">
        <f t="shared" si="3"/>
        <v>-5.443023242401428</v>
      </c>
      <c r="M46" s="16">
        <f t="shared" si="10"/>
        <v>1813.6005334209181</v>
      </c>
      <c r="N46" s="16"/>
      <c r="O46" s="16"/>
      <c r="Q46" s="82" t="str">
        <f t="shared" si="1"/>
        <v/>
      </c>
      <c r="R46" s="83" t="str">
        <f t="shared" si="4"/>
        <v/>
      </c>
      <c r="S46" s="83" t="str">
        <f t="shared" si="5"/>
        <v/>
      </c>
      <c r="T46" s="83" t="str">
        <f t="shared" si="6"/>
        <v/>
      </c>
      <c r="U46" s="84" t="str">
        <f t="shared" si="7"/>
        <v/>
      </c>
    </row>
    <row r="47" spans="2:21">
      <c r="H47" s="1">
        <f t="shared" si="8"/>
        <v>39</v>
      </c>
      <c r="I47" s="2">
        <f t="shared" si="9"/>
        <v>-3590.9142452254659</v>
      </c>
      <c r="J47" s="16">
        <f t="shared" si="11"/>
        <v>1777.3137118049085</v>
      </c>
      <c r="K47" s="2">
        <f t="shared" si="2"/>
        <v>-73.314499173353255</v>
      </c>
      <c r="L47" s="2">
        <f t="shared" si="3"/>
        <v>-10.997174876002989</v>
      </c>
      <c r="M47" s="16">
        <f t="shared" si="10"/>
        <v>1850.6282109782617</v>
      </c>
      <c r="N47" s="16"/>
      <c r="O47" s="16"/>
      <c r="Q47" s="82" t="str">
        <f t="shared" si="1"/>
        <v/>
      </c>
      <c r="R47" s="83" t="str">
        <f t="shared" si="4"/>
        <v/>
      </c>
      <c r="S47" s="83" t="str">
        <f t="shared" si="5"/>
        <v/>
      </c>
      <c r="T47" s="83" t="str">
        <f t="shared" si="6"/>
        <v/>
      </c>
      <c r="U47" s="84" t="str">
        <f t="shared" si="7"/>
        <v/>
      </c>
    </row>
    <row r="48" spans="2:21">
      <c r="H48" s="1">
        <f t="shared" si="8"/>
        <v>40</v>
      </c>
      <c r="I48" s="2">
        <f t="shared" si="9"/>
        <v>-5441.5424562037279</v>
      </c>
      <c r="J48" s="16">
        <f t="shared" si="11"/>
        <v>1777.3137118049085</v>
      </c>
      <c r="K48" s="2">
        <f t="shared" si="2"/>
        <v>-111.09815848082611</v>
      </c>
      <c r="L48" s="2">
        <f t="shared" si="3"/>
        <v>-16.664723772123917</v>
      </c>
      <c r="M48" s="16">
        <f t="shared" si="10"/>
        <v>1888.4118702857347</v>
      </c>
      <c r="N48" s="16"/>
      <c r="O48" s="16"/>
      <c r="Q48" s="82" t="str">
        <f t="shared" si="1"/>
        <v/>
      </c>
      <c r="R48" s="83" t="str">
        <f t="shared" si="4"/>
        <v/>
      </c>
      <c r="S48" s="83" t="str">
        <f t="shared" si="5"/>
        <v/>
      </c>
      <c r="T48" s="83" t="str">
        <f t="shared" si="6"/>
        <v/>
      </c>
      <c r="U48" s="84" t="str">
        <f t="shared" si="7"/>
        <v/>
      </c>
    </row>
    <row r="49" spans="8:21">
      <c r="H49" s="1">
        <f t="shared" si="8"/>
        <v>41</v>
      </c>
      <c r="I49" s="2">
        <f t="shared" si="9"/>
        <v>-7329.9543264894628</v>
      </c>
      <c r="J49" s="16">
        <f t="shared" si="11"/>
        <v>1777.3137118049085</v>
      </c>
      <c r="K49" s="2">
        <f t="shared" si="2"/>
        <v>-149.65323416582652</v>
      </c>
      <c r="L49" s="2">
        <f t="shared" si="3"/>
        <v>-22.447985124873977</v>
      </c>
      <c r="M49" s="16">
        <f t="shared" si="10"/>
        <v>1926.966945970735</v>
      </c>
      <c r="N49" s="16"/>
      <c r="O49" s="16"/>
      <c r="Q49" s="82" t="str">
        <f t="shared" si="1"/>
        <v/>
      </c>
      <c r="R49" s="83" t="str">
        <f t="shared" si="4"/>
        <v/>
      </c>
      <c r="S49" s="83" t="str">
        <f t="shared" si="5"/>
        <v/>
      </c>
      <c r="T49" s="83" t="str">
        <f t="shared" si="6"/>
        <v/>
      </c>
      <c r="U49" s="84" t="str">
        <f t="shared" si="7"/>
        <v/>
      </c>
    </row>
    <row r="50" spans="8:21">
      <c r="H50" s="1">
        <f t="shared" si="8"/>
        <v>42</v>
      </c>
      <c r="I50" s="2">
        <f t="shared" si="9"/>
        <v>-9256.9212724601985</v>
      </c>
      <c r="J50" s="16">
        <f t="shared" si="11"/>
        <v>1777.3137118049085</v>
      </c>
      <c r="K50" s="2">
        <f t="shared" si="2"/>
        <v>-188.99547597939571</v>
      </c>
      <c r="L50" s="2">
        <f t="shared" si="3"/>
        <v>-28.349321396909357</v>
      </c>
      <c r="M50" s="16">
        <f t="shared" si="10"/>
        <v>1966.3091877843042</v>
      </c>
      <c r="N50" s="16"/>
      <c r="O50" s="16"/>
      <c r="Q50" s="82" t="str">
        <f t="shared" si="1"/>
        <v/>
      </c>
      <c r="R50" s="83" t="str">
        <f t="shared" si="4"/>
        <v/>
      </c>
      <c r="S50" s="83" t="str">
        <f t="shared" si="5"/>
        <v/>
      </c>
      <c r="T50" s="83" t="str">
        <f t="shared" si="6"/>
        <v/>
      </c>
      <c r="U50" s="84" t="str">
        <f t="shared" si="7"/>
        <v/>
      </c>
    </row>
    <row r="51" spans="8:21">
      <c r="H51" s="1">
        <f t="shared" si="8"/>
        <v>43</v>
      </c>
      <c r="I51" s="2">
        <f t="shared" si="9"/>
        <v>-11223.230460244502</v>
      </c>
      <c r="J51" s="16">
        <f t="shared" si="11"/>
        <v>1777.3137118049085</v>
      </c>
      <c r="K51" s="2">
        <f t="shared" si="2"/>
        <v>-229.1409552299919</v>
      </c>
      <c r="L51" s="2">
        <f t="shared" si="3"/>
        <v>-34.371143284498785</v>
      </c>
      <c r="M51" s="16">
        <f t="shared" si="10"/>
        <v>2006.4546670349005</v>
      </c>
      <c r="N51" s="16"/>
      <c r="O51" s="16"/>
      <c r="Q51" s="82" t="str">
        <f t="shared" si="1"/>
        <v/>
      </c>
      <c r="R51" s="83" t="str">
        <f t="shared" si="4"/>
        <v/>
      </c>
      <c r="S51" s="83" t="str">
        <f t="shared" si="5"/>
        <v/>
      </c>
      <c r="T51" s="83" t="str">
        <f t="shared" si="6"/>
        <v/>
      </c>
      <c r="U51" s="84" t="str">
        <f t="shared" si="7"/>
        <v/>
      </c>
    </row>
    <row r="52" spans="8:21">
      <c r="H52" s="1">
        <f t="shared" si="8"/>
        <v>44</v>
      </c>
      <c r="I52" s="2">
        <f t="shared" si="9"/>
        <v>-13229.685127279403</v>
      </c>
      <c r="J52" s="16">
        <f t="shared" si="11"/>
        <v>1777.3137118049085</v>
      </c>
      <c r="K52" s="2">
        <f t="shared" si="2"/>
        <v>-270.10607134862113</v>
      </c>
      <c r="L52" s="2">
        <f t="shared" si="3"/>
        <v>-40.515910702293169</v>
      </c>
      <c r="M52" s="16">
        <f t="shared" si="10"/>
        <v>2047.4197831535296</v>
      </c>
      <c r="N52" s="16"/>
      <c r="O52" s="16"/>
      <c r="Q52" s="82" t="str">
        <f t="shared" si="1"/>
        <v/>
      </c>
      <c r="R52" s="83" t="str">
        <f t="shared" si="4"/>
        <v/>
      </c>
      <c r="S52" s="83" t="str">
        <f t="shared" si="5"/>
        <v/>
      </c>
      <c r="T52" s="83" t="str">
        <f t="shared" si="6"/>
        <v/>
      </c>
      <c r="U52" s="84" t="str">
        <f t="shared" si="7"/>
        <v/>
      </c>
    </row>
    <row r="53" spans="8:21">
      <c r="H53" s="1">
        <f t="shared" si="8"/>
        <v>45</v>
      </c>
      <c r="I53" s="2">
        <f t="shared" si="9"/>
        <v>-15277.104910432932</v>
      </c>
      <c r="J53" s="16">
        <f t="shared" si="11"/>
        <v>1777.3137118049085</v>
      </c>
      <c r="K53" s="2">
        <f t="shared" si="2"/>
        <v>-311.90755858800571</v>
      </c>
      <c r="L53" s="2">
        <f t="shared" si="3"/>
        <v>-46.786133788200857</v>
      </c>
      <c r="M53" s="16">
        <f t="shared" si="10"/>
        <v>2089.2212703929144</v>
      </c>
      <c r="N53" s="16"/>
      <c r="O53" s="16"/>
      <c r="Q53" s="82" t="str">
        <f t="shared" si="1"/>
        <v/>
      </c>
      <c r="R53" s="83" t="str">
        <f t="shared" si="4"/>
        <v/>
      </c>
      <c r="S53" s="83" t="str">
        <f t="shared" si="5"/>
        <v/>
      </c>
      <c r="T53" s="83" t="str">
        <f t="shared" si="6"/>
        <v/>
      </c>
      <c r="U53" s="84" t="str">
        <f t="shared" si="7"/>
        <v/>
      </c>
    </row>
    <row r="54" spans="8:21">
      <c r="H54" s="1">
        <f t="shared" si="8"/>
        <v>46</v>
      </c>
      <c r="I54" s="2">
        <f t="shared" si="9"/>
        <v>-17366.326180825847</v>
      </c>
      <c r="J54" s="16">
        <f t="shared" si="11"/>
        <v>1777.3137118049085</v>
      </c>
      <c r="K54" s="2">
        <f t="shared" si="2"/>
        <v>-354.56249285852772</v>
      </c>
      <c r="L54" s="2">
        <f t="shared" si="3"/>
        <v>-53.184373928779159</v>
      </c>
      <c r="M54" s="16">
        <f t="shared" si="10"/>
        <v>2131.8762046634361</v>
      </c>
      <c r="N54" s="16"/>
      <c r="O54" s="16"/>
      <c r="Q54" s="82" t="str">
        <f t="shared" si="1"/>
        <v/>
      </c>
      <c r="R54" s="83" t="str">
        <f t="shared" si="4"/>
        <v/>
      </c>
      <c r="S54" s="83" t="str">
        <f t="shared" si="5"/>
        <v/>
      </c>
      <c r="T54" s="83" t="str">
        <f t="shared" si="6"/>
        <v/>
      </c>
      <c r="U54" s="84" t="str">
        <f t="shared" si="7"/>
        <v/>
      </c>
    </row>
    <row r="55" spans="8:21">
      <c r="H55" s="1">
        <f t="shared" si="8"/>
        <v>47</v>
      </c>
      <c r="I55" s="2">
        <f t="shared" si="9"/>
        <v>-19498.202385489283</v>
      </c>
      <c r="J55" s="16">
        <f t="shared" si="11"/>
        <v>1777.3137118049085</v>
      </c>
      <c r="K55" s="2">
        <f t="shared" si="2"/>
        <v>-398.0882987037395</v>
      </c>
      <c r="L55" s="2">
        <f t="shared" si="3"/>
        <v>-59.713244805560919</v>
      </c>
      <c r="M55" s="16">
        <f t="shared" si="10"/>
        <v>2175.4020105086479</v>
      </c>
      <c r="N55" s="16"/>
      <c r="O55" s="16"/>
      <c r="Q55" s="82" t="str">
        <f t="shared" si="1"/>
        <v/>
      </c>
      <c r="R55" s="83" t="str">
        <f t="shared" si="4"/>
        <v/>
      </c>
      <c r="S55" s="83" t="str">
        <f t="shared" si="5"/>
        <v/>
      </c>
      <c r="T55" s="83" t="str">
        <f t="shared" si="6"/>
        <v/>
      </c>
      <c r="U55" s="84" t="str">
        <f t="shared" si="7"/>
        <v/>
      </c>
    </row>
    <row r="56" spans="8:21">
      <c r="H56" s="6">
        <f t="shared" si="8"/>
        <v>48</v>
      </c>
      <c r="I56" s="2">
        <f t="shared" si="9"/>
        <v>-21673.604395997932</v>
      </c>
      <c r="J56" s="16">
        <f t="shared" si="11"/>
        <v>1777.3137118049085</v>
      </c>
      <c r="K56" s="2">
        <f t="shared" si="2"/>
        <v>-442.50275641829109</v>
      </c>
      <c r="L56" s="2">
        <f t="shared" si="3"/>
        <v>-66.375413462743666</v>
      </c>
      <c r="M56" s="16">
        <f t="shared" si="10"/>
        <v>2219.8164682231995</v>
      </c>
      <c r="N56" s="16"/>
      <c r="O56" s="16"/>
      <c r="Q56" s="85" t="str">
        <f t="shared" si="1"/>
        <v/>
      </c>
      <c r="R56" s="86" t="str">
        <f t="shared" si="4"/>
        <v/>
      </c>
      <c r="S56" s="86" t="str">
        <f t="shared" si="5"/>
        <v/>
      </c>
      <c r="T56" s="86" t="str">
        <f t="shared" si="6"/>
        <v/>
      </c>
      <c r="U56" s="87" t="str">
        <f t="shared" si="7"/>
        <v/>
      </c>
    </row>
    <row r="57" spans="8:21">
      <c r="H57" s="1">
        <f t="shared" si="8"/>
        <v>49</v>
      </c>
      <c r="I57" s="2">
        <f t="shared" si="9"/>
        <v>-23893.420864221131</v>
      </c>
      <c r="J57" s="16">
        <f t="shared" si="11"/>
        <v>1777.3137118049085</v>
      </c>
      <c r="K57" s="2">
        <f t="shared" si="2"/>
        <v>-487.82400931118138</v>
      </c>
      <c r="L57" s="2">
        <f t="shared" si="3"/>
        <v>-73.173601396677199</v>
      </c>
      <c r="M57" s="16">
        <f t="shared" si="10"/>
        <v>2265.1377211160898</v>
      </c>
      <c r="N57" s="16"/>
      <c r="O57" s="16"/>
      <c r="Q57" s="82" t="str">
        <f>IF(INT(I57)&lt;=0,"",I57)</f>
        <v/>
      </c>
      <c r="R57" s="83" t="str">
        <f t="shared" si="4"/>
        <v/>
      </c>
      <c r="S57" s="83" t="str">
        <f t="shared" si="5"/>
        <v/>
      </c>
      <c r="T57" s="83" t="str">
        <f t="shared" si="6"/>
        <v/>
      </c>
      <c r="U57" s="84" t="str">
        <f t="shared" si="7"/>
        <v/>
      </c>
    </row>
    <row r="58" spans="8:21">
      <c r="H58" s="1">
        <f t="shared" si="8"/>
        <v>50</v>
      </c>
      <c r="I58" s="2">
        <f t="shared" si="9"/>
        <v>-26158.558585337221</v>
      </c>
      <c r="J58" s="16">
        <f t="shared" si="11"/>
        <v>1777.3137118049085</v>
      </c>
      <c r="K58" s="2">
        <f t="shared" si="2"/>
        <v>-534.0705711173016</v>
      </c>
      <c r="L58" s="2">
        <f t="shared" si="3"/>
        <v>-80.110585667595231</v>
      </c>
      <c r="M58" s="16">
        <f t="shared" si="10"/>
        <v>2311.3842829222103</v>
      </c>
      <c r="N58" s="16"/>
      <c r="O58" s="16"/>
      <c r="Q58" s="82" t="str">
        <f t="shared" ref="Q58:Q121" si="12">IF(INT(I58)&lt;=0,"",I58)</f>
        <v/>
      </c>
      <c r="R58" s="83" t="str">
        <f t="shared" si="4"/>
        <v/>
      </c>
      <c r="S58" s="83" t="str">
        <f t="shared" si="5"/>
        <v/>
      </c>
      <c r="T58" s="83" t="str">
        <f t="shared" si="6"/>
        <v/>
      </c>
      <c r="U58" s="84" t="str">
        <f t="shared" si="7"/>
        <v/>
      </c>
    </row>
    <row r="59" spans="8:21">
      <c r="H59" s="1">
        <f t="shared" si="8"/>
        <v>51</v>
      </c>
      <c r="I59" s="2">
        <f t="shared" si="9"/>
        <v>-28469.94286825943</v>
      </c>
      <c r="J59" s="16">
        <f t="shared" si="11"/>
        <v>1777.3137118049085</v>
      </c>
      <c r="K59" s="2">
        <f t="shared" si="2"/>
        <v>-581.26133356029663</v>
      </c>
      <c r="L59" s="2">
        <f t="shared" si="3"/>
        <v>-87.189200034044489</v>
      </c>
      <c r="M59" s="16">
        <f t="shared" si="10"/>
        <v>2358.5750453652054</v>
      </c>
      <c r="N59" s="16"/>
      <c r="O59" s="16"/>
      <c r="Q59" s="82" t="str">
        <f t="shared" si="12"/>
        <v/>
      </c>
      <c r="R59" s="83" t="str">
        <f t="shared" si="4"/>
        <v/>
      </c>
      <c r="S59" s="83" t="str">
        <f t="shared" si="5"/>
        <v/>
      </c>
      <c r="T59" s="83" t="str">
        <f t="shared" si="6"/>
        <v/>
      </c>
      <c r="U59" s="84" t="str">
        <f t="shared" si="7"/>
        <v/>
      </c>
    </row>
    <row r="60" spans="8:21">
      <c r="H60" s="1">
        <f t="shared" si="8"/>
        <v>52</v>
      </c>
      <c r="I60" s="2">
        <f t="shared" si="9"/>
        <v>-30828.517913624637</v>
      </c>
      <c r="J60" s="16">
        <f t="shared" si="11"/>
        <v>1777.3137118049085</v>
      </c>
      <c r="K60" s="2">
        <f t="shared" si="2"/>
        <v>-629.41557406983634</v>
      </c>
      <c r="L60" s="2">
        <f t="shared" si="3"/>
        <v>-94.412336110475451</v>
      </c>
      <c r="M60" s="16">
        <f t="shared" si="10"/>
        <v>2406.7292858747451</v>
      </c>
      <c r="N60" s="16"/>
      <c r="O60" s="16"/>
      <c r="Q60" s="82" t="str">
        <f t="shared" si="12"/>
        <v/>
      </c>
      <c r="R60" s="83" t="str">
        <f t="shared" si="4"/>
        <v/>
      </c>
      <c r="S60" s="83" t="str">
        <f t="shared" si="5"/>
        <v/>
      </c>
      <c r="T60" s="83" t="str">
        <f t="shared" si="6"/>
        <v/>
      </c>
      <c r="U60" s="84" t="str">
        <f t="shared" si="7"/>
        <v/>
      </c>
    </row>
    <row r="61" spans="8:21">
      <c r="H61" s="1">
        <f t="shared" si="8"/>
        <v>53</v>
      </c>
      <c r="I61" s="2">
        <f t="shared" si="9"/>
        <v>-33235.247199499383</v>
      </c>
      <c r="J61" s="16">
        <f t="shared" si="11"/>
        <v>1777.3137118049085</v>
      </c>
      <c r="K61" s="2">
        <f t="shared" si="2"/>
        <v>-678.55296365644574</v>
      </c>
      <c r="L61" s="2">
        <f t="shared" si="3"/>
        <v>-101.78294454846686</v>
      </c>
      <c r="M61" s="16">
        <f t="shared" si="10"/>
        <v>2455.8666754613541</v>
      </c>
      <c r="N61" s="16"/>
      <c r="O61" s="16"/>
      <c r="Q61" s="82" t="str">
        <f t="shared" si="12"/>
        <v/>
      </c>
      <c r="R61" s="83" t="str">
        <f t="shared" si="4"/>
        <v/>
      </c>
      <c r="S61" s="83" t="str">
        <f t="shared" si="5"/>
        <v/>
      </c>
      <c r="T61" s="83" t="str">
        <f t="shared" si="6"/>
        <v/>
      </c>
      <c r="U61" s="84" t="str">
        <f t="shared" si="7"/>
        <v/>
      </c>
    </row>
    <row r="62" spans="8:21">
      <c r="H62" s="1">
        <f t="shared" si="8"/>
        <v>54</v>
      </c>
      <c r="I62" s="2">
        <f t="shared" si="9"/>
        <v>-35691.113874960734</v>
      </c>
      <c r="J62" s="16">
        <f t="shared" si="11"/>
        <v>1777.3137118049085</v>
      </c>
      <c r="K62" s="2">
        <f t="shared" si="2"/>
        <v>-728.69357494711494</v>
      </c>
      <c r="L62" s="2">
        <f t="shared" si="3"/>
        <v>-109.30403624206724</v>
      </c>
      <c r="M62" s="16">
        <f t="shared" si="10"/>
        <v>2506.0072867520234</v>
      </c>
      <c r="N62" s="16"/>
      <c r="O62" s="16"/>
      <c r="Q62" s="82" t="str">
        <f t="shared" si="12"/>
        <v/>
      </c>
      <c r="R62" s="83" t="str">
        <f t="shared" si="4"/>
        <v/>
      </c>
      <c r="S62" s="83" t="str">
        <f t="shared" si="5"/>
        <v/>
      </c>
      <c r="T62" s="83" t="str">
        <f t="shared" si="6"/>
        <v/>
      </c>
      <c r="U62" s="84" t="str">
        <f t="shared" si="7"/>
        <v/>
      </c>
    </row>
    <row r="63" spans="8:21">
      <c r="H63" s="1">
        <f t="shared" si="8"/>
        <v>55</v>
      </c>
      <c r="I63" s="2">
        <f t="shared" si="9"/>
        <v>-38197.121161712756</v>
      </c>
      <c r="J63" s="16">
        <f t="shared" si="11"/>
        <v>1777.3137118049085</v>
      </c>
      <c r="K63" s="2">
        <f t="shared" si="2"/>
        <v>-779.85789038496875</v>
      </c>
      <c r="L63" s="2">
        <f t="shared" si="3"/>
        <v>-116.97868355774531</v>
      </c>
      <c r="M63" s="16">
        <f t="shared" si="10"/>
        <v>2557.1716021898774</v>
      </c>
      <c r="N63" s="16"/>
      <c r="O63" s="16"/>
      <c r="Q63" s="82" t="str">
        <f t="shared" si="12"/>
        <v/>
      </c>
      <c r="R63" s="83" t="str">
        <f t="shared" si="4"/>
        <v/>
      </c>
      <c r="S63" s="83" t="str">
        <f t="shared" si="5"/>
        <v/>
      </c>
      <c r="T63" s="83" t="str">
        <f t="shared" si="6"/>
        <v/>
      </c>
      <c r="U63" s="84" t="str">
        <f t="shared" si="7"/>
        <v/>
      </c>
    </row>
    <row r="64" spans="8:21">
      <c r="H64" s="1">
        <f t="shared" si="8"/>
        <v>56</v>
      </c>
      <c r="I64" s="2">
        <f t="shared" si="9"/>
        <v>-40754.292763902631</v>
      </c>
      <c r="J64" s="16">
        <f t="shared" si="11"/>
        <v>1777.3137118049085</v>
      </c>
      <c r="K64" s="2">
        <f t="shared" si="2"/>
        <v>-832.06681059634536</v>
      </c>
      <c r="L64" s="2">
        <f t="shared" si="3"/>
        <v>-124.81002158945179</v>
      </c>
      <c r="M64" s="16">
        <f t="shared" si="10"/>
        <v>2609.380522401254</v>
      </c>
      <c r="N64" s="16"/>
      <c r="O64" s="16"/>
      <c r="Q64" s="82" t="str">
        <f t="shared" si="12"/>
        <v/>
      </c>
      <c r="R64" s="83" t="str">
        <f t="shared" si="4"/>
        <v/>
      </c>
      <c r="S64" s="83" t="str">
        <f t="shared" si="5"/>
        <v/>
      </c>
      <c r="T64" s="83" t="str">
        <f t="shared" si="6"/>
        <v/>
      </c>
      <c r="U64" s="84" t="str">
        <f t="shared" si="7"/>
        <v/>
      </c>
    </row>
    <row r="65" spans="8:21">
      <c r="H65" s="1">
        <f t="shared" si="8"/>
        <v>57</v>
      </c>
      <c r="I65" s="2">
        <f t="shared" si="9"/>
        <v>-43363.673286303885</v>
      </c>
      <c r="J65" s="16">
        <f t="shared" si="11"/>
        <v>1777.3137118049085</v>
      </c>
      <c r="K65" s="2">
        <f t="shared" si="2"/>
        <v>-885.3416629287043</v>
      </c>
      <c r="L65" s="2">
        <f t="shared" si="3"/>
        <v>-132.80124943930565</v>
      </c>
      <c r="M65" s="16">
        <f t="shared" si="10"/>
        <v>2662.6553747336129</v>
      </c>
      <c r="N65" s="16"/>
      <c r="O65" s="16"/>
      <c r="Q65" s="82" t="str">
        <f t="shared" si="12"/>
        <v/>
      </c>
      <c r="R65" s="83" t="str">
        <f t="shared" si="4"/>
        <v/>
      </c>
      <c r="S65" s="83" t="str">
        <f t="shared" si="5"/>
        <v/>
      </c>
      <c r="T65" s="83" t="str">
        <f t="shared" si="6"/>
        <v/>
      </c>
      <c r="U65" s="84" t="str">
        <f t="shared" si="7"/>
        <v/>
      </c>
    </row>
    <row r="66" spans="8:21">
      <c r="H66" s="1">
        <f t="shared" si="8"/>
        <v>58</v>
      </c>
      <c r="I66" s="2">
        <f t="shared" si="9"/>
        <v>-46026.3286610375</v>
      </c>
      <c r="J66" s="16">
        <f t="shared" si="11"/>
        <v>1777.3137118049085</v>
      </c>
      <c r="K66" s="2">
        <f t="shared" si="2"/>
        <v>-939.70421016284899</v>
      </c>
      <c r="L66" s="2">
        <f t="shared" si="3"/>
        <v>-140.95563152442733</v>
      </c>
      <c r="M66" s="16">
        <f t="shared" si="10"/>
        <v>2717.0179219677575</v>
      </c>
      <c r="N66" s="16"/>
      <c r="O66" s="16"/>
      <c r="Q66" s="82" t="str">
        <f t="shared" si="12"/>
        <v/>
      </c>
      <c r="R66" s="83" t="str">
        <f t="shared" si="4"/>
        <v/>
      </c>
      <c r="S66" s="83" t="str">
        <f t="shared" si="5"/>
        <v/>
      </c>
      <c r="T66" s="83" t="str">
        <f t="shared" si="6"/>
        <v/>
      </c>
      <c r="U66" s="84" t="str">
        <f t="shared" si="7"/>
        <v/>
      </c>
    </row>
    <row r="67" spans="8:21">
      <c r="H67" s="1">
        <f t="shared" si="8"/>
        <v>59</v>
      </c>
      <c r="I67" s="2">
        <f t="shared" si="9"/>
        <v>-48743.346583005259</v>
      </c>
      <c r="J67" s="16">
        <f t="shared" si="11"/>
        <v>1777.3137118049085</v>
      </c>
      <c r="K67" s="2">
        <f t="shared" si="2"/>
        <v>-995.17665940302402</v>
      </c>
      <c r="L67" s="2">
        <f t="shared" si="3"/>
        <v>-149.2764989104536</v>
      </c>
      <c r="M67" s="16">
        <f t="shared" si="10"/>
        <v>2772.4903712079326</v>
      </c>
      <c r="N67" s="16"/>
      <c r="O67" s="16"/>
      <c r="Q67" s="82" t="str">
        <f t="shared" si="12"/>
        <v/>
      </c>
      <c r="R67" s="83" t="str">
        <f t="shared" si="4"/>
        <v/>
      </c>
      <c r="S67" s="83" t="str">
        <f t="shared" si="5"/>
        <v/>
      </c>
      <c r="T67" s="83" t="str">
        <f t="shared" si="6"/>
        <v/>
      </c>
      <c r="U67" s="84" t="str">
        <f t="shared" si="7"/>
        <v/>
      </c>
    </row>
    <row r="68" spans="8:21">
      <c r="H68" s="6">
        <f t="shared" si="8"/>
        <v>60</v>
      </c>
      <c r="I68" s="2">
        <f t="shared" si="9"/>
        <v>-51515.836954213191</v>
      </c>
      <c r="J68" s="16">
        <f t="shared" si="11"/>
        <v>1777.3137118049085</v>
      </c>
      <c r="K68" s="2">
        <f t="shared" si="2"/>
        <v>-1051.7816711485193</v>
      </c>
      <c r="L68" s="2">
        <f t="shared" si="3"/>
        <v>-157.7672506722779</v>
      </c>
      <c r="M68" s="16">
        <f t="shared" si="10"/>
        <v>2829.0953829534278</v>
      </c>
      <c r="N68" s="16"/>
      <c r="O68" s="16"/>
      <c r="Q68" s="85" t="str">
        <f t="shared" si="12"/>
        <v/>
      </c>
      <c r="R68" s="86" t="str">
        <f t="shared" si="4"/>
        <v/>
      </c>
      <c r="S68" s="86" t="str">
        <f t="shared" si="5"/>
        <v/>
      </c>
      <c r="T68" s="86" t="str">
        <f t="shared" si="6"/>
        <v/>
      </c>
      <c r="U68" s="87" t="str">
        <f t="shared" si="7"/>
        <v/>
      </c>
    </row>
    <row r="69" spans="8:21">
      <c r="H69" s="1">
        <f t="shared" si="8"/>
        <v>61</v>
      </c>
      <c r="I69" s="2">
        <f t="shared" si="9"/>
        <v>-54344.932337166618</v>
      </c>
      <c r="J69" s="16">
        <f t="shared" si="11"/>
        <v>1777.3137118049085</v>
      </c>
      <c r="K69" s="2">
        <f t="shared" si="2"/>
        <v>-1109.542368550485</v>
      </c>
      <c r="L69" s="2">
        <f t="shared" si="3"/>
        <v>-166.43135528257275</v>
      </c>
      <c r="M69" s="16">
        <f t="shared" si="10"/>
        <v>2886.8560803553937</v>
      </c>
      <c r="N69" s="16"/>
      <c r="O69" s="16"/>
      <c r="Q69" s="82" t="str">
        <f t="shared" si="12"/>
        <v/>
      </c>
      <c r="R69" s="83" t="str">
        <f t="shared" si="4"/>
        <v/>
      </c>
      <c r="S69" s="83" t="str">
        <f t="shared" si="5"/>
        <v/>
      </c>
      <c r="T69" s="83" t="str">
        <f t="shared" si="6"/>
        <v/>
      </c>
      <c r="U69" s="84" t="str">
        <f t="shared" si="7"/>
        <v/>
      </c>
    </row>
    <row r="70" spans="8:21">
      <c r="H70" s="1">
        <f t="shared" si="8"/>
        <v>62</v>
      </c>
      <c r="I70" s="2">
        <f t="shared" si="9"/>
        <v>-57231.78841752201</v>
      </c>
      <c r="J70" s="16">
        <f t="shared" si="11"/>
        <v>1777.3137118049085</v>
      </c>
      <c r="K70" s="2">
        <f t="shared" si="2"/>
        <v>-1168.482346857741</v>
      </c>
      <c r="L70" s="2">
        <f t="shared" si="3"/>
        <v>-175.27235202866115</v>
      </c>
      <c r="M70" s="16">
        <f t="shared" si="10"/>
        <v>2945.7960586626496</v>
      </c>
      <c r="N70" s="16"/>
      <c r="O70" s="16"/>
      <c r="Q70" s="82" t="str">
        <f t="shared" si="12"/>
        <v/>
      </c>
      <c r="R70" s="83" t="str">
        <f t="shared" si="4"/>
        <v/>
      </c>
      <c r="S70" s="83" t="str">
        <f t="shared" si="5"/>
        <v/>
      </c>
      <c r="T70" s="83" t="str">
        <f t="shared" si="6"/>
        <v/>
      </c>
      <c r="U70" s="84" t="str">
        <f t="shared" si="7"/>
        <v/>
      </c>
    </row>
    <row r="71" spans="8:21">
      <c r="H71" s="1">
        <f t="shared" si="8"/>
        <v>63</v>
      </c>
      <c r="I71" s="2">
        <f t="shared" si="9"/>
        <v>-60177.58447618466</v>
      </c>
      <c r="J71" s="16">
        <f t="shared" si="11"/>
        <v>1777.3137118049085</v>
      </c>
      <c r="K71" s="2">
        <f t="shared" si="2"/>
        <v>-1228.6256830554369</v>
      </c>
      <c r="L71" s="2">
        <f t="shared" si="3"/>
        <v>-184.29385245831551</v>
      </c>
      <c r="M71" s="16">
        <f t="shared" si="10"/>
        <v>3005.9393948603456</v>
      </c>
      <c r="N71" s="16"/>
      <c r="O71" s="16"/>
      <c r="Q71" s="82" t="str">
        <f t="shared" si="12"/>
        <v/>
      </c>
      <c r="R71" s="83" t="str">
        <f t="shared" si="4"/>
        <v/>
      </c>
      <c r="S71" s="83" t="str">
        <f t="shared" si="5"/>
        <v/>
      </c>
      <c r="T71" s="83" t="str">
        <f t="shared" si="6"/>
        <v/>
      </c>
      <c r="U71" s="84" t="str">
        <f t="shared" si="7"/>
        <v/>
      </c>
    </row>
    <row r="72" spans="8:21">
      <c r="H72" s="1">
        <f t="shared" si="8"/>
        <v>64</v>
      </c>
      <c r="I72" s="2">
        <f t="shared" si="9"/>
        <v>-63183.523871045007</v>
      </c>
      <c r="J72" s="16">
        <f t="shared" si="11"/>
        <v>1777.3137118049085</v>
      </c>
      <c r="K72" s="2">
        <f t="shared" si="2"/>
        <v>-1289.9969457005022</v>
      </c>
      <c r="L72" s="2">
        <f t="shared" si="3"/>
        <v>-193.49954185507534</v>
      </c>
      <c r="M72" s="16">
        <f t="shared" si="10"/>
        <v>3067.3106575054107</v>
      </c>
      <c r="N72" s="16"/>
      <c r="O72" s="16"/>
      <c r="Q72" s="82" t="str">
        <f t="shared" si="12"/>
        <v/>
      </c>
      <c r="R72" s="83" t="str">
        <f t="shared" si="4"/>
        <v/>
      </c>
      <c r="S72" s="83" t="str">
        <f t="shared" si="5"/>
        <v/>
      </c>
      <c r="T72" s="83" t="str">
        <f t="shared" si="6"/>
        <v/>
      </c>
      <c r="U72" s="84" t="str">
        <f t="shared" si="7"/>
        <v/>
      </c>
    </row>
    <row r="73" spans="8:21">
      <c r="H73" s="1">
        <f t="shared" si="8"/>
        <v>65</v>
      </c>
      <c r="I73" s="2">
        <f t="shared" si="9"/>
        <v>-66250.834528550418</v>
      </c>
      <c r="J73" s="16">
        <f t="shared" ref="J73:J104" si="13">$C$14</f>
        <v>1777.3137118049085</v>
      </c>
      <c r="K73" s="2">
        <f t="shared" si="2"/>
        <v>-1352.6212049579044</v>
      </c>
      <c r="L73" s="2">
        <f t="shared" si="3"/>
        <v>-202.89318074368566</v>
      </c>
      <c r="M73" s="16">
        <f t="shared" si="10"/>
        <v>3129.9349167628129</v>
      </c>
      <c r="N73" s="16"/>
      <c r="O73" s="16"/>
      <c r="Q73" s="82" t="str">
        <f t="shared" si="12"/>
        <v/>
      </c>
      <c r="R73" s="83" t="str">
        <f t="shared" si="4"/>
        <v/>
      </c>
      <c r="S73" s="83" t="str">
        <f t="shared" si="5"/>
        <v/>
      </c>
      <c r="T73" s="83" t="str">
        <f t="shared" si="6"/>
        <v/>
      </c>
      <c r="U73" s="84" t="str">
        <f t="shared" si="7"/>
        <v/>
      </c>
    </row>
    <row r="74" spans="8:21">
      <c r="H74" s="1">
        <f t="shared" si="8"/>
        <v>66</v>
      </c>
      <c r="I74" s="2">
        <f t="shared" si="9"/>
        <v>-69380.769445313228</v>
      </c>
      <c r="J74" s="16">
        <f t="shared" si="13"/>
        <v>1777.3137118049085</v>
      </c>
      <c r="K74" s="2">
        <f t="shared" ref="K74:K137" si="14">I74*$D$10</f>
        <v>-1416.5240428418117</v>
      </c>
      <c r="L74" s="2">
        <f t="shared" ref="L74:L137" si="15">K74*0.15</f>
        <v>-212.47860642627174</v>
      </c>
      <c r="M74" s="16">
        <f t="shared" si="10"/>
        <v>3193.83775464672</v>
      </c>
      <c r="N74" s="16"/>
      <c r="O74" s="16"/>
      <c r="Q74" s="82" t="str">
        <f t="shared" si="12"/>
        <v/>
      </c>
      <c r="R74" s="83" t="str">
        <f t="shared" ref="R74:R137" si="16">IF(INT(I74)&lt;=0,"",J74)</f>
        <v/>
      </c>
      <c r="S74" s="83" t="str">
        <f t="shared" ref="S74:S137" si="17">IF(INT(I74)&lt;=0,"",K74)</f>
        <v/>
      </c>
      <c r="T74" s="83" t="str">
        <f t="shared" ref="T74:T137" si="18">IF(INT(I74)&lt;=0,"",L74)</f>
        <v/>
      </c>
      <c r="U74" s="84" t="str">
        <f t="shared" ref="U74:U137" si="19">IF(INT(I74)&lt;=0,"",M74)</f>
        <v/>
      </c>
    </row>
    <row r="75" spans="8:21">
      <c r="H75" s="1">
        <f t="shared" ref="H75:H138" si="20">H74+1</f>
        <v>67</v>
      </c>
      <c r="I75" s="2">
        <f t="shared" ref="I75:I138" si="21">+I74-M74</f>
        <v>-72574.607199959952</v>
      </c>
      <c r="J75" s="16">
        <f t="shared" si="13"/>
        <v>1777.3137118049085</v>
      </c>
      <c r="K75" s="2">
        <f t="shared" si="14"/>
        <v>-1481.7315636658491</v>
      </c>
      <c r="L75" s="2">
        <f t="shared" si="15"/>
        <v>-222.25973454987735</v>
      </c>
      <c r="M75" s="16">
        <f t="shared" ref="M75:M138" si="22">J75-K75</f>
        <v>3259.0452754707576</v>
      </c>
      <c r="N75" s="16"/>
      <c r="O75" s="16"/>
      <c r="Q75" s="82" t="str">
        <f t="shared" si="12"/>
        <v/>
      </c>
      <c r="R75" s="83" t="str">
        <f t="shared" si="16"/>
        <v/>
      </c>
      <c r="S75" s="83" t="str">
        <f t="shared" si="17"/>
        <v/>
      </c>
      <c r="T75" s="83" t="str">
        <f t="shared" si="18"/>
        <v/>
      </c>
      <c r="U75" s="84" t="str">
        <f t="shared" si="19"/>
        <v/>
      </c>
    </row>
    <row r="76" spans="8:21">
      <c r="H76" s="1">
        <f t="shared" si="20"/>
        <v>68</v>
      </c>
      <c r="I76" s="2">
        <f t="shared" si="21"/>
        <v>-75833.652475430703</v>
      </c>
      <c r="J76" s="16">
        <f t="shared" si="13"/>
        <v>1777.3137118049085</v>
      </c>
      <c r="K76" s="2">
        <f t="shared" si="14"/>
        <v>-1548.2704047067102</v>
      </c>
      <c r="L76" s="2">
        <f t="shared" si="15"/>
        <v>-232.24056070600653</v>
      </c>
      <c r="M76" s="16">
        <f t="shared" si="22"/>
        <v>3325.584116511619</v>
      </c>
      <c r="N76" s="16"/>
      <c r="O76" s="16"/>
      <c r="Q76" s="82" t="str">
        <f t="shared" si="12"/>
        <v/>
      </c>
      <c r="R76" s="83" t="str">
        <f t="shared" si="16"/>
        <v/>
      </c>
      <c r="S76" s="83" t="str">
        <f t="shared" si="17"/>
        <v/>
      </c>
      <c r="T76" s="83" t="str">
        <f t="shared" si="18"/>
        <v/>
      </c>
      <c r="U76" s="84" t="str">
        <f t="shared" si="19"/>
        <v/>
      </c>
    </row>
    <row r="77" spans="8:21">
      <c r="H77" s="1">
        <f t="shared" si="20"/>
        <v>69</v>
      </c>
      <c r="I77" s="2">
        <f t="shared" si="21"/>
        <v>-79159.236591942317</v>
      </c>
      <c r="J77" s="16">
        <f t="shared" si="13"/>
        <v>1777.3137118049085</v>
      </c>
      <c r="K77" s="2">
        <f t="shared" si="14"/>
        <v>-1616.1677470854891</v>
      </c>
      <c r="L77" s="2">
        <f t="shared" si="15"/>
        <v>-242.42516206282335</v>
      </c>
      <c r="M77" s="16">
        <f t="shared" si="22"/>
        <v>3393.4814588903973</v>
      </c>
      <c r="N77" s="16"/>
      <c r="O77" s="16"/>
      <c r="Q77" s="82" t="str">
        <f t="shared" si="12"/>
        <v/>
      </c>
      <c r="R77" s="83" t="str">
        <f t="shared" si="16"/>
        <v/>
      </c>
      <c r="S77" s="83" t="str">
        <f t="shared" si="17"/>
        <v/>
      </c>
      <c r="T77" s="83" t="str">
        <f t="shared" si="18"/>
        <v/>
      </c>
      <c r="U77" s="84" t="str">
        <f t="shared" si="19"/>
        <v/>
      </c>
    </row>
    <row r="78" spans="8:21">
      <c r="H78" s="1">
        <f t="shared" si="20"/>
        <v>70</v>
      </c>
      <c r="I78" s="2">
        <f t="shared" si="21"/>
        <v>-82552.718050832715</v>
      </c>
      <c r="J78" s="16">
        <f t="shared" si="13"/>
        <v>1777.3137118049085</v>
      </c>
      <c r="K78" s="2">
        <f t="shared" si="14"/>
        <v>-1685.4513268711678</v>
      </c>
      <c r="L78" s="2">
        <f t="shared" si="15"/>
        <v>-252.81769903067516</v>
      </c>
      <c r="M78" s="16">
        <f t="shared" si="22"/>
        <v>3462.7650386760761</v>
      </c>
      <c r="N78" s="16"/>
      <c r="O78" s="16"/>
      <c r="Q78" s="82" t="str">
        <f t="shared" si="12"/>
        <v/>
      </c>
      <c r="R78" s="83" t="str">
        <f t="shared" si="16"/>
        <v/>
      </c>
      <c r="S78" s="83" t="str">
        <f t="shared" si="17"/>
        <v/>
      </c>
      <c r="T78" s="83" t="str">
        <f t="shared" si="18"/>
        <v/>
      </c>
      <c r="U78" s="84" t="str">
        <f t="shared" si="19"/>
        <v/>
      </c>
    </row>
    <row r="79" spans="8:21">
      <c r="H79" s="1">
        <f t="shared" si="20"/>
        <v>71</v>
      </c>
      <c r="I79" s="2">
        <f t="shared" si="21"/>
        <v>-86015.483089508794</v>
      </c>
      <c r="J79" s="16">
        <f t="shared" si="13"/>
        <v>1777.3137118049085</v>
      </c>
      <c r="K79" s="2">
        <f t="shared" si="14"/>
        <v>-1756.1494464108046</v>
      </c>
      <c r="L79" s="2">
        <f t="shared" si="15"/>
        <v>-263.42241696162068</v>
      </c>
      <c r="M79" s="16">
        <f t="shared" si="22"/>
        <v>3533.4631582157131</v>
      </c>
      <c r="N79" s="16"/>
      <c r="O79" s="16"/>
      <c r="Q79" s="82" t="str">
        <f t="shared" si="12"/>
        <v/>
      </c>
      <c r="R79" s="83" t="str">
        <f t="shared" si="16"/>
        <v/>
      </c>
      <c r="S79" s="83" t="str">
        <f t="shared" si="17"/>
        <v/>
      </c>
      <c r="T79" s="83" t="str">
        <f t="shared" si="18"/>
        <v/>
      </c>
      <c r="U79" s="84" t="str">
        <f t="shared" si="19"/>
        <v/>
      </c>
    </row>
    <row r="80" spans="8:21">
      <c r="H80" s="6">
        <f t="shared" si="20"/>
        <v>72</v>
      </c>
      <c r="I80" s="2">
        <f t="shared" si="21"/>
        <v>-89548.946247724511</v>
      </c>
      <c r="J80" s="16">
        <f t="shared" si="13"/>
        <v>1777.3137118049085</v>
      </c>
      <c r="K80" s="2">
        <f t="shared" si="14"/>
        <v>-1828.2909858910421</v>
      </c>
      <c r="L80" s="2">
        <f t="shared" si="15"/>
        <v>-274.24364788365631</v>
      </c>
      <c r="M80" s="16">
        <f t="shared" si="22"/>
        <v>3605.6046976959506</v>
      </c>
      <c r="N80" s="16"/>
      <c r="O80" s="16"/>
      <c r="Q80" s="85" t="str">
        <f t="shared" si="12"/>
        <v/>
      </c>
      <c r="R80" s="86" t="str">
        <f t="shared" si="16"/>
        <v/>
      </c>
      <c r="S80" s="86" t="str">
        <f t="shared" si="17"/>
        <v/>
      </c>
      <c r="T80" s="86" t="str">
        <f t="shared" si="18"/>
        <v/>
      </c>
      <c r="U80" s="87" t="str">
        <f t="shared" si="19"/>
        <v/>
      </c>
    </row>
    <row r="81" spans="8:21">
      <c r="H81" s="1">
        <f t="shared" si="20"/>
        <v>73</v>
      </c>
      <c r="I81" s="2">
        <f t="shared" si="21"/>
        <v>-93154.550945420458</v>
      </c>
      <c r="J81" s="16">
        <f t="shared" si="13"/>
        <v>1777.3137118049085</v>
      </c>
      <c r="K81" s="2">
        <f t="shared" si="14"/>
        <v>-1901.9054151356677</v>
      </c>
      <c r="L81" s="2">
        <f t="shared" si="15"/>
        <v>-285.28581227035016</v>
      </c>
      <c r="M81" s="16">
        <f t="shared" si="22"/>
        <v>3679.2191269405762</v>
      </c>
      <c r="N81" s="16"/>
      <c r="O81" s="16"/>
      <c r="Q81" s="82" t="str">
        <f t="shared" si="12"/>
        <v/>
      </c>
      <c r="R81" s="83" t="str">
        <f t="shared" si="16"/>
        <v/>
      </c>
      <c r="S81" s="83" t="str">
        <f t="shared" si="17"/>
        <v/>
      </c>
      <c r="T81" s="83" t="str">
        <f t="shared" si="18"/>
        <v/>
      </c>
      <c r="U81" s="84" t="str">
        <f t="shared" si="19"/>
        <v/>
      </c>
    </row>
    <row r="82" spans="8:21">
      <c r="H82" s="1">
        <f t="shared" si="20"/>
        <v>74</v>
      </c>
      <c r="I82" s="2">
        <f t="shared" si="21"/>
        <v>-96833.770072361032</v>
      </c>
      <c r="J82" s="16">
        <f t="shared" si="13"/>
        <v>1777.3137118049085</v>
      </c>
      <c r="K82" s="2">
        <f t="shared" si="14"/>
        <v>-1977.0228056440378</v>
      </c>
      <c r="L82" s="2">
        <f t="shared" si="15"/>
        <v>-296.55342084660566</v>
      </c>
      <c r="M82" s="16">
        <f t="shared" si="22"/>
        <v>3754.3365174489463</v>
      </c>
      <c r="N82" s="16"/>
      <c r="O82" s="16"/>
      <c r="Q82" s="82" t="str">
        <f t="shared" si="12"/>
        <v/>
      </c>
      <c r="R82" s="83" t="str">
        <f t="shared" si="16"/>
        <v/>
      </c>
      <c r="S82" s="83" t="str">
        <f t="shared" si="17"/>
        <v/>
      </c>
      <c r="T82" s="83" t="str">
        <f t="shared" si="18"/>
        <v/>
      </c>
      <c r="U82" s="84" t="str">
        <f t="shared" si="19"/>
        <v/>
      </c>
    </row>
    <row r="83" spans="8:21">
      <c r="H83" s="1">
        <f t="shared" si="20"/>
        <v>75</v>
      </c>
      <c r="I83" s="2">
        <f t="shared" si="21"/>
        <v>-100588.10658980998</v>
      </c>
      <c r="J83" s="16">
        <f t="shared" si="13"/>
        <v>1777.3137118049085</v>
      </c>
      <c r="K83" s="2">
        <f t="shared" si="14"/>
        <v>-2053.6738428752869</v>
      </c>
      <c r="L83" s="2">
        <f t="shared" si="15"/>
        <v>-308.05107643129304</v>
      </c>
      <c r="M83" s="16">
        <f t="shared" si="22"/>
        <v>3830.9875546801954</v>
      </c>
      <c r="N83" s="16"/>
      <c r="O83" s="16"/>
      <c r="Q83" s="82" t="str">
        <f t="shared" si="12"/>
        <v/>
      </c>
      <c r="R83" s="83" t="str">
        <f t="shared" si="16"/>
        <v/>
      </c>
      <c r="S83" s="83" t="str">
        <f t="shared" si="17"/>
        <v/>
      </c>
      <c r="T83" s="83" t="str">
        <f t="shared" si="18"/>
        <v/>
      </c>
      <c r="U83" s="84" t="str">
        <f t="shared" si="19"/>
        <v/>
      </c>
    </row>
    <row r="84" spans="8:21">
      <c r="H84" s="1">
        <f t="shared" si="20"/>
        <v>76</v>
      </c>
      <c r="I84" s="2">
        <f t="shared" si="21"/>
        <v>-104419.09414449017</v>
      </c>
      <c r="J84" s="16">
        <f t="shared" si="13"/>
        <v>1777.3137118049085</v>
      </c>
      <c r="K84" s="2">
        <f t="shared" si="14"/>
        <v>-2131.889838783341</v>
      </c>
      <c r="L84" s="2">
        <f t="shared" si="15"/>
        <v>-319.78347581750114</v>
      </c>
      <c r="M84" s="16">
        <f t="shared" si="22"/>
        <v>3909.2035505882495</v>
      </c>
      <c r="N84" s="16"/>
      <c r="O84" s="16"/>
      <c r="Q84" s="82" t="str">
        <f t="shared" si="12"/>
        <v/>
      </c>
      <c r="R84" s="83" t="str">
        <f t="shared" si="16"/>
        <v/>
      </c>
      <c r="S84" s="83" t="str">
        <f t="shared" si="17"/>
        <v/>
      </c>
      <c r="T84" s="83" t="str">
        <f t="shared" si="18"/>
        <v/>
      </c>
      <c r="U84" s="84" t="str">
        <f t="shared" si="19"/>
        <v/>
      </c>
    </row>
    <row r="85" spans="8:21">
      <c r="H85" s="1">
        <f t="shared" si="20"/>
        <v>77</v>
      </c>
      <c r="I85" s="2">
        <f t="shared" si="21"/>
        <v>-108328.29769507842</v>
      </c>
      <c r="J85" s="16">
        <f t="shared" si="13"/>
        <v>1777.3137118049085</v>
      </c>
      <c r="K85" s="2">
        <f t="shared" si="14"/>
        <v>-2211.7027446078509</v>
      </c>
      <c r="L85" s="2">
        <f t="shared" si="15"/>
        <v>-331.75541169117764</v>
      </c>
      <c r="M85" s="16">
        <f t="shared" si="22"/>
        <v>3989.0164564127595</v>
      </c>
      <c r="N85" s="16"/>
      <c r="O85" s="16"/>
      <c r="Q85" s="82" t="str">
        <f t="shared" si="12"/>
        <v/>
      </c>
      <c r="R85" s="83" t="str">
        <f t="shared" si="16"/>
        <v/>
      </c>
      <c r="S85" s="83" t="str">
        <f t="shared" si="17"/>
        <v/>
      </c>
      <c r="T85" s="83" t="str">
        <f t="shared" si="18"/>
        <v/>
      </c>
      <c r="U85" s="84" t="str">
        <f t="shared" si="19"/>
        <v/>
      </c>
    </row>
    <row r="86" spans="8:21">
      <c r="H86" s="1">
        <f t="shared" si="20"/>
        <v>78</v>
      </c>
      <c r="I86" s="2">
        <f t="shared" si="21"/>
        <v>-112317.31415149118</v>
      </c>
      <c r="J86" s="16">
        <f t="shared" si="13"/>
        <v>1777.3137118049085</v>
      </c>
      <c r="K86" s="2">
        <f t="shared" si="14"/>
        <v>-2293.1451639262782</v>
      </c>
      <c r="L86" s="2">
        <f t="shared" si="15"/>
        <v>-343.97177458894174</v>
      </c>
      <c r="M86" s="16">
        <f t="shared" si="22"/>
        <v>4070.4588757311867</v>
      </c>
      <c r="N86" s="16"/>
      <c r="O86" s="16"/>
      <c r="Q86" s="82" t="str">
        <f t="shared" si="12"/>
        <v/>
      </c>
      <c r="R86" s="83" t="str">
        <f t="shared" si="16"/>
        <v/>
      </c>
      <c r="S86" s="83" t="str">
        <f t="shared" si="17"/>
        <v/>
      </c>
      <c r="T86" s="83" t="str">
        <f t="shared" si="18"/>
        <v/>
      </c>
      <c r="U86" s="84" t="str">
        <f t="shared" si="19"/>
        <v/>
      </c>
    </row>
    <row r="87" spans="8:21">
      <c r="H87" s="1">
        <f t="shared" si="20"/>
        <v>79</v>
      </c>
      <c r="I87" s="2">
        <f t="shared" si="21"/>
        <v>-116387.77302722237</v>
      </c>
      <c r="J87" s="16">
        <f t="shared" si="13"/>
        <v>1777.3137118049085</v>
      </c>
      <c r="K87" s="2">
        <f t="shared" si="14"/>
        <v>-2376.2503659724566</v>
      </c>
      <c r="L87" s="2">
        <f t="shared" si="15"/>
        <v>-356.43755489586846</v>
      </c>
      <c r="M87" s="16">
        <f t="shared" si="22"/>
        <v>4153.5640777773651</v>
      </c>
      <c r="N87" s="16"/>
      <c r="O87" s="16"/>
      <c r="Q87" s="82" t="str">
        <f t="shared" si="12"/>
        <v/>
      </c>
      <c r="R87" s="83" t="str">
        <f t="shared" si="16"/>
        <v/>
      </c>
      <c r="S87" s="83" t="str">
        <f t="shared" si="17"/>
        <v/>
      </c>
      <c r="T87" s="83" t="str">
        <f t="shared" si="18"/>
        <v/>
      </c>
      <c r="U87" s="84" t="str">
        <f t="shared" si="19"/>
        <v/>
      </c>
    </row>
    <row r="88" spans="8:21">
      <c r="H88" s="1">
        <f t="shared" si="20"/>
        <v>80</v>
      </c>
      <c r="I88" s="2">
        <f t="shared" si="21"/>
        <v>-120541.33710499974</v>
      </c>
      <c r="J88" s="16">
        <f t="shared" si="13"/>
        <v>1777.3137118049085</v>
      </c>
      <c r="K88" s="2">
        <f t="shared" si="14"/>
        <v>-2461.052299227078</v>
      </c>
      <c r="L88" s="2">
        <f t="shared" si="15"/>
        <v>-369.15784488406172</v>
      </c>
      <c r="M88" s="16">
        <f t="shared" si="22"/>
        <v>4238.366011031987</v>
      </c>
      <c r="N88" s="16"/>
      <c r="O88" s="16"/>
      <c r="Q88" s="82" t="str">
        <f t="shared" si="12"/>
        <v/>
      </c>
      <c r="R88" s="83" t="str">
        <f t="shared" si="16"/>
        <v/>
      </c>
      <c r="S88" s="83" t="str">
        <f t="shared" si="17"/>
        <v/>
      </c>
      <c r="T88" s="83" t="str">
        <f t="shared" si="18"/>
        <v/>
      </c>
      <c r="U88" s="84" t="str">
        <f t="shared" si="19"/>
        <v/>
      </c>
    </row>
    <row r="89" spans="8:21">
      <c r="H89" s="1">
        <f t="shared" si="20"/>
        <v>81</v>
      </c>
      <c r="I89" s="2">
        <f t="shared" si="21"/>
        <v>-124779.70311603173</v>
      </c>
      <c r="J89" s="16">
        <f t="shared" si="13"/>
        <v>1777.3137118049085</v>
      </c>
      <c r="K89" s="2">
        <f t="shared" si="14"/>
        <v>-2547.5856052856479</v>
      </c>
      <c r="L89" s="2">
        <f t="shared" si="15"/>
        <v>-382.13784079284716</v>
      </c>
      <c r="M89" s="16">
        <f t="shared" si="22"/>
        <v>4324.899317090556</v>
      </c>
      <c r="N89" s="16"/>
      <c r="O89" s="16"/>
      <c r="Q89" s="82" t="str">
        <f t="shared" si="12"/>
        <v/>
      </c>
      <c r="R89" s="83" t="str">
        <f t="shared" si="16"/>
        <v/>
      </c>
      <c r="S89" s="83" t="str">
        <f t="shared" si="17"/>
        <v/>
      </c>
      <c r="T89" s="83" t="str">
        <f t="shared" si="18"/>
        <v/>
      </c>
      <c r="U89" s="84" t="str">
        <f t="shared" si="19"/>
        <v/>
      </c>
    </row>
    <row r="90" spans="8:21">
      <c r="H90" s="1">
        <f t="shared" si="20"/>
        <v>82</v>
      </c>
      <c r="I90" s="2">
        <f t="shared" si="21"/>
        <v>-129104.60243312229</v>
      </c>
      <c r="J90" s="16">
        <f t="shared" si="13"/>
        <v>1777.3137118049085</v>
      </c>
      <c r="K90" s="2">
        <f t="shared" si="14"/>
        <v>-2635.88563300958</v>
      </c>
      <c r="L90" s="2">
        <f t="shared" si="15"/>
        <v>-395.38284495143699</v>
      </c>
      <c r="M90" s="16">
        <f t="shared" si="22"/>
        <v>4413.1993448144885</v>
      </c>
      <c r="N90" s="16"/>
      <c r="O90" s="16"/>
      <c r="Q90" s="82" t="str">
        <f t="shared" si="12"/>
        <v/>
      </c>
      <c r="R90" s="83" t="str">
        <f t="shared" si="16"/>
        <v/>
      </c>
      <c r="S90" s="83" t="str">
        <f t="shared" si="17"/>
        <v/>
      </c>
      <c r="T90" s="83" t="str">
        <f t="shared" si="18"/>
        <v/>
      </c>
      <c r="U90" s="84" t="str">
        <f t="shared" si="19"/>
        <v/>
      </c>
    </row>
    <row r="91" spans="8:21">
      <c r="H91" s="1">
        <f t="shared" si="20"/>
        <v>83</v>
      </c>
      <c r="I91" s="2">
        <f t="shared" si="21"/>
        <v>-133517.80177793678</v>
      </c>
      <c r="J91" s="16">
        <f t="shared" si="13"/>
        <v>1777.3137118049085</v>
      </c>
      <c r="K91" s="2">
        <f t="shared" si="14"/>
        <v>-2725.988452966209</v>
      </c>
      <c r="L91" s="2">
        <f t="shared" si="15"/>
        <v>-408.89826794493132</v>
      </c>
      <c r="M91" s="16">
        <f t="shared" si="22"/>
        <v>4503.3021647711175</v>
      </c>
      <c r="N91" s="16"/>
      <c r="O91" s="16"/>
      <c r="Q91" s="82" t="str">
        <f t="shared" si="12"/>
        <v/>
      </c>
      <c r="R91" s="83" t="str">
        <f t="shared" si="16"/>
        <v/>
      </c>
      <c r="S91" s="83" t="str">
        <f t="shared" si="17"/>
        <v/>
      </c>
      <c r="T91" s="83" t="str">
        <f t="shared" si="18"/>
        <v/>
      </c>
      <c r="U91" s="84" t="str">
        <f t="shared" si="19"/>
        <v/>
      </c>
    </row>
    <row r="92" spans="8:21">
      <c r="H92" s="6">
        <f t="shared" si="20"/>
        <v>84</v>
      </c>
      <c r="I92" s="2">
        <f t="shared" si="21"/>
        <v>-138021.10394270791</v>
      </c>
      <c r="J92" s="16">
        <f t="shared" si="13"/>
        <v>1777.3137118049085</v>
      </c>
      <c r="K92" s="2">
        <f t="shared" si="14"/>
        <v>-2817.9308721636198</v>
      </c>
      <c r="L92" s="2">
        <f t="shared" si="15"/>
        <v>-422.68963082454297</v>
      </c>
      <c r="M92" s="16">
        <f t="shared" si="22"/>
        <v>4595.2445839685279</v>
      </c>
      <c r="N92" s="16"/>
      <c r="O92" s="16"/>
      <c r="Q92" s="85" t="str">
        <f t="shared" si="12"/>
        <v/>
      </c>
      <c r="R92" s="86" t="str">
        <f t="shared" si="16"/>
        <v/>
      </c>
      <c r="S92" s="86" t="str">
        <f t="shared" si="17"/>
        <v/>
      </c>
      <c r="T92" s="86" t="str">
        <f t="shared" si="18"/>
        <v/>
      </c>
      <c r="U92" s="87" t="str">
        <f t="shared" si="19"/>
        <v/>
      </c>
    </row>
    <row r="93" spans="8:21">
      <c r="H93" s="1">
        <f t="shared" si="20"/>
        <v>85</v>
      </c>
      <c r="I93" s="2">
        <f t="shared" si="21"/>
        <v>-142616.34852667645</v>
      </c>
      <c r="J93" s="16">
        <f t="shared" si="13"/>
        <v>1777.3137118049085</v>
      </c>
      <c r="K93" s="2">
        <f t="shared" si="14"/>
        <v>-2911.7504490863107</v>
      </c>
      <c r="L93" s="2">
        <f t="shared" si="15"/>
        <v>-436.76256736294658</v>
      </c>
      <c r="M93" s="16">
        <f t="shared" si="22"/>
        <v>4689.0641608912192</v>
      </c>
      <c r="N93" s="16"/>
      <c r="O93" s="16"/>
      <c r="Q93" s="82" t="str">
        <f t="shared" si="12"/>
        <v/>
      </c>
      <c r="R93" s="83" t="str">
        <f t="shared" si="16"/>
        <v/>
      </c>
      <c r="S93" s="83" t="str">
        <f t="shared" si="17"/>
        <v/>
      </c>
      <c r="T93" s="83" t="str">
        <f t="shared" si="18"/>
        <v/>
      </c>
      <c r="U93" s="84" t="str">
        <f t="shared" si="19"/>
        <v/>
      </c>
    </row>
    <row r="94" spans="8:21">
      <c r="H94" s="1">
        <f t="shared" si="20"/>
        <v>86</v>
      </c>
      <c r="I94" s="2">
        <f t="shared" si="21"/>
        <v>-147305.41268756767</v>
      </c>
      <c r="J94" s="16">
        <f t="shared" si="13"/>
        <v>1777.3137118049085</v>
      </c>
      <c r="K94" s="2">
        <f t="shared" si="14"/>
        <v>-3007.4855090378401</v>
      </c>
      <c r="L94" s="2">
        <f t="shared" si="15"/>
        <v>-451.12282635567601</v>
      </c>
      <c r="M94" s="16">
        <f t="shared" si="22"/>
        <v>4784.7992208427486</v>
      </c>
      <c r="N94" s="16"/>
      <c r="O94" s="16"/>
      <c r="Q94" s="82" t="str">
        <f t="shared" si="12"/>
        <v/>
      </c>
      <c r="R94" s="83" t="str">
        <f t="shared" si="16"/>
        <v/>
      </c>
      <c r="S94" s="83" t="str">
        <f t="shared" si="17"/>
        <v/>
      </c>
      <c r="T94" s="83" t="str">
        <f t="shared" si="18"/>
        <v/>
      </c>
      <c r="U94" s="84" t="str">
        <f t="shared" si="19"/>
        <v/>
      </c>
    </row>
    <row r="95" spans="8:21">
      <c r="H95" s="1">
        <f t="shared" si="20"/>
        <v>87</v>
      </c>
      <c r="I95" s="2">
        <f t="shared" si="21"/>
        <v>-152090.21190841042</v>
      </c>
      <c r="J95" s="16">
        <f t="shared" si="13"/>
        <v>1777.3137118049085</v>
      </c>
      <c r="K95" s="2">
        <f t="shared" si="14"/>
        <v>-3105.1751597967127</v>
      </c>
      <c r="L95" s="2">
        <f t="shared" si="15"/>
        <v>-465.77627396950686</v>
      </c>
      <c r="M95" s="16">
        <f t="shared" si="22"/>
        <v>4882.4888716016212</v>
      </c>
      <c r="N95" s="16"/>
      <c r="O95" s="16"/>
      <c r="Q95" s="82" t="str">
        <f t="shared" si="12"/>
        <v/>
      </c>
      <c r="R95" s="83" t="str">
        <f t="shared" si="16"/>
        <v/>
      </c>
      <c r="S95" s="83" t="str">
        <f t="shared" si="17"/>
        <v/>
      </c>
      <c r="T95" s="83" t="str">
        <f t="shared" si="18"/>
        <v/>
      </c>
      <c r="U95" s="84" t="str">
        <f t="shared" si="19"/>
        <v/>
      </c>
    </row>
    <row r="96" spans="8:21">
      <c r="H96" s="1">
        <f t="shared" si="20"/>
        <v>88</v>
      </c>
      <c r="I96" s="2">
        <f t="shared" si="21"/>
        <v>-156972.70078001203</v>
      </c>
      <c r="J96" s="16">
        <f t="shared" si="13"/>
        <v>1777.3137118049085</v>
      </c>
      <c r="K96" s="2">
        <f t="shared" si="14"/>
        <v>-3204.8593075919125</v>
      </c>
      <c r="L96" s="2">
        <f t="shared" si="15"/>
        <v>-480.72889613878687</v>
      </c>
      <c r="M96" s="16">
        <f t="shared" si="22"/>
        <v>4982.1730193968215</v>
      </c>
      <c r="N96" s="16"/>
      <c r="O96" s="16"/>
      <c r="Q96" s="82" t="str">
        <f t="shared" si="12"/>
        <v/>
      </c>
      <c r="R96" s="83" t="str">
        <f t="shared" si="16"/>
        <v/>
      </c>
      <c r="S96" s="83" t="str">
        <f t="shared" si="17"/>
        <v/>
      </c>
      <c r="T96" s="83" t="str">
        <f t="shared" si="18"/>
        <v/>
      </c>
      <c r="U96" s="84" t="str">
        <f t="shared" si="19"/>
        <v/>
      </c>
    </row>
    <row r="97" spans="8:21">
      <c r="H97" s="1">
        <f t="shared" si="20"/>
        <v>89</v>
      </c>
      <c r="I97" s="2">
        <f t="shared" si="21"/>
        <v>-161954.87379940884</v>
      </c>
      <c r="J97" s="16">
        <f t="shared" si="13"/>
        <v>1777.3137118049085</v>
      </c>
      <c r="K97" s="2">
        <f t="shared" si="14"/>
        <v>-3306.5786734045973</v>
      </c>
      <c r="L97" s="2">
        <f t="shared" si="15"/>
        <v>-495.98680101068959</v>
      </c>
      <c r="M97" s="16">
        <f t="shared" si="22"/>
        <v>5083.8923852095058</v>
      </c>
      <c r="N97" s="16"/>
      <c r="O97" s="16"/>
      <c r="Q97" s="82" t="str">
        <f t="shared" si="12"/>
        <v/>
      </c>
      <c r="R97" s="83" t="str">
        <f t="shared" si="16"/>
        <v/>
      </c>
      <c r="S97" s="83" t="str">
        <f t="shared" si="17"/>
        <v/>
      </c>
      <c r="T97" s="83" t="str">
        <f t="shared" si="18"/>
        <v/>
      </c>
      <c r="U97" s="84" t="str">
        <f t="shared" si="19"/>
        <v/>
      </c>
    </row>
    <row r="98" spans="8:21">
      <c r="H98" s="1">
        <f t="shared" si="20"/>
        <v>90</v>
      </c>
      <c r="I98" s="2">
        <f t="shared" si="21"/>
        <v>-167038.76618461835</v>
      </c>
      <c r="J98" s="16">
        <f t="shared" si="13"/>
        <v>1777.3137118049085</v>
      </c>
      <c r="K98" s="2">
        <f t="shared" si="14"/>
        <v>-3410.3748096026247</v>
      </c>
      <c r="L98" s="2">
        <f t="shared" si="15"/>
        <v>-511.5562214403937</v>
      </c>
      <c r="M98" s="16">
        <f t="shared" si="22"/>
        <v>5187.6885214075337</v>
      </c>
      <c r="N98" s="16"/>
      <c r="O98" s="16"/>
      <c r="Q98" s="82" t="str">
        <f t="shared" si="12"/>
        <v/>
      </c>
      <c r="R98" s="83" t="str">
        <f t="shared" si="16"/>
        <v/>
      </c>
      <c r="S98" s="83" t="str">
        <f t="shared" si="17"/>
        <v/>
      </c>
      <c r="T98" s="83" t="str">
        <f t="shared" si="18"/>
        <v/>
      </c>
      <c r="U98" s="84" t="str">
        <f t="shared" si="19"/>
        <v/>
      </c>
    </row>
    <row r="99" spans="8:21">
      <c r="H99" s="1">
        <f t="shared" si="20"/>
        <v>91</v>
      </c>
      <c r="I99" s="2">
        <f t="shared" si="21"/>
        <v>-172226.45470602589</v>
      </c>
      <c r="J99" s="16">
        <f t="shared" si="13"/>
        <v>1777.3137118049085</v>
      </c>
      <c r="K99" s="2">
        <f t="shared" si="14"/>
        <v>-3516.2901169146953</v>
      </c>
      <c r="L99" s="2">
        <f t="shared" si="15"/>
        <v>-527.44351753720423</v>
      </c>
      <c r="M99" s="16">
        <f t="shared" si="22"/>
        <v>5293.6038287196043</v>
      </c>
      <c r="N99" s="16"/>
      <c r="O99" s="16"/>
      <c r="Q99" s="82" t="str">
        <f t="shared" si="12"/>
        <v/>
      </c>
      <c r="R99" s="83" t="str">
        <f t="shared" si="16"/>
        <v/>
      </c>
      <c r="S99" s="83" t="str">
        <f t="shared" si="17"/>
        <v/>
      </c>
      <c r="T99" s="83" t="str">
        <f t="shared" si="18"/>
        <v/>
      </c>
      <c r="U99" s="84" t="str">
        <f t="shared" si="19"/>
        <v/>
      </c>
    </row>
    <row r="100" spans="8:21">
      <c r="H100" s="1">
        <f t="shared" si="20"/>
        <v>92</v>
      </c>
      <c r="I100" s="2">
        <f t="shared" si="21"/>
        <v>-177520.05853474551</v>
      </c>
      <c r="J100" s="16">
        <f t="shared" si="13"/>
        <v>1777.3137118049085</v>
      </c>
      <c r="K100" s="2">
        <f t="shared" si="14"/>
        <v>-3624.3678617510541</v>
      </c>
      <c r="L100" s="2">
        <f t="shared" si="15"/>
        <v>-543.65517926265807</v>
      </c>
      <c r="M100" s="16">
        <f t="shared" si="22"/>
        <v>5401.681573555963</v>
      </c>
      <c r="N100" s="16"/>
      <c r="O100" s="16"/>
      <c r="Q100" s="82" t="str">
        <f t="shared" si="12"/>
        <v/>
      </c>
      <c r="R100" s="83" t="str">
        <f t="shared" si="16"/>
        <v/>
      </c>
      <c r="S100" s="83" t="str">
        <f t="shared" si="17"/>
        <v/>
      </c>
      <c r="T100" s="83" t="str">
        <f t="shared" si="18"/>
        <v/>
      </c>
      <c r="U100" s="84" t="str">
        <f t="shared" si="19"/>
        <v/>
      </c>
    </row>
    <row r="101" spans="8:21">
      <c r="H101" s="1">
        <f t="shared" si="20"/>
        <v>93</v>
      </c>
      <c r="I101" s="2">
        <f t="shared" si="21"/>
        <v>-182921.74010830146</v>
      </c>
      <c r="J101" s="16">
        <f t="shared" si="13"/>
        <v>1777.3137118049085</v>
      </c>
      <c r="K101" s="2">
        <f t="shared" si="14"/>
        <v>-3734.6521938778214</v>
      </c>
      <c r="L101" s="2">
        <f t="shared" si="15"/>
        <v>-560.19782908167315</v>
      </c>
      <c r="M101" s="16">
        <f t="shared" si="22"/>
        <v>5511.9659056827295</v>
      </c>
      <c r="N101" s="16"/>
      <c r="O101" s="16"/>
      <c r="Q101" s="82" t="str">
        <f t="shared" si="12"/>
        <v/>
      </c>
      <c r="R101" s="83" t="str">
        <f t="shared" si="16"/>
        <v/>
      </c>
      <c r="S101" s="83" t="str">
        <f t="shared" si="17"/>
        <v/>
      </c>
      <c r="T101" s="83" t="str">
        <f t="shared" si="18"/>
        <v/>
      </c>
      <c r="U101" s="84" t="str">
        <f t="shared" si="19"/>
        <v/>
      </c>
    </row>
    <row r="102" spans="8:21">
      <c r="H102" s="1">
        <f t="shared" si="20"/>
        <v>94</v>
      </c>
      <c r="I102" s="2">
        <f t="shared" si="21"/>
        <v>-188433.70601398419</v>
      </c>
      <c r="J102" s="16">
        <f t="shared" si="13"/>
        <v>1777.3137118049085</v>
      </c>
      <c r="K102" s="2">
        <f t="shared" si="14"/>
        <v>-3847.1881644521773</v>
      </c>
      <c r="L102" s="2">
        <f t="shared" si="15"/>
        <v>-577.07822466782659</v>
      </c>
      <c r="M102" s="16">
        <f t="shared" si="22"/>
        <v>5624.5018762570853</v>
      </c>
      <c r="N102" s="16"/>
      <c r="O102" s="16"/>
      <c r="Q102" s="82" t="str">
        <f t="shared" si="12"/>
        <v/>
      </c>
      <c r="R102" s="83" t="str">
        <f t="shared" si="16"/>
        <v/>
      </c>
      <c r="S102" s="83" t="str">
        <f t="shared" si="17"/>
        <v/>
      </c>
      <c r="T102" s="83" t="str">
        <f t="shared" si="18"/>
        <v/>
      </c>
      <c r="U102" s="84" t="str">
        <f t="shared" si="19"/>
        <v/>
      </c>
    </row>
    <row r="103" spans="8:21">
      <c r="H103" s="1">
        <f t="shared" si="20"/>
        <v>95</v>
      </c>
      <c r="I103" s="2">
        <f t="shared" si="21"/>
        <v>-194058.20789024129</v>
      </c>
      <c r="J103" s="16">
        <f t="shared" si="13"/>
        <v>1777.3137118049085</v>
      </c>
      <c r="K103" s="2">
        <f t="shared" si="14"/>
        <v>-3962.0217444257596</v>
      </c>
      <c r="L103" s="2">
        <f t="shared" si="15"/>
        <v>-594.30326166386396</v>
      </c>
      <c r="M103" s="16">
        <f t="shared" si="22"/>
        <v>5739.3354562306686</v>
      </c>
      <c r="N103" s="16"/>
      <c r="O103" s="16"/>
      <c r="Q103" s="82" t="str">
        <f t="shared" si="12"/>
        <v/>
      </c>
      <c r="R103" s="83" t="str">
        <f t="shared" si="16"/>
        <v/>
      </c>
      <c r="S103" s="83" t="str">
        <f t="shared" si="17"/>
        <v/>
      </c>
      <c r="T103" s="83" t="str">
        <f t="shared" si="18"/>
        <v/>
      </c>
      <c r="U103" s="84" t="str">
        <f t="shared" si="19"/>
        <v/>
      </c>
    </row>
    <row r="104" spans="8:21">
      <c r="H104" s="6">
        <f t="shared" si="20"/>
        <v>96</v>
      </c>
      <c r="I104" s="2">
        <f t="shared" si="21"/>
        <v>-199797.54334647197</v>
      </c>
      <c r="J104" s="16">
        <f t="shared" si="13"/>
        <v>1777.3137118049085</v>
      </c>
      <c r="K104" s="2">
        <f t="shared" si="14"/>
        <v>-4079.1998433238027</v>
      </c>
      <c r="L104" s="2">
        <f t="shared" si="15"/>
        <v>-611.87997649857039</v>
      </c>
      <c r="M104" s="16">
        <f t="shared" si="22"/>
        <v>5856.5135551287112</v>
      </c>
      <c r="N104" s="16"/>
      <c r="O104" s="16"/>
      <c r="Q104" s="85" t="str">
        <f t="shared" si="12"/>
        <v/>
      </c>
      <c r="R104" s="86" t="str">
        <f t="shared" si="16"/>
        <v/>
      </c>
      <c r="S104" s="86" t="str">
        <f t="shared" si="17"/>
        <v/>
      </c>
      <c r="T104" s="86" t="str">
        <f t="shared" si="18"/>
        <v/>
      </c>
      <c r="U104" s="87" t="str">
        <f t="shared" si="19"/>
        <v/>
      </c>
    </row>
    <row r="105" spans="8:21">
      <c r="H105" s="1">
        <f t="shared" si="20"/>
        <v>97</v>
      </c>
      <c r="I105" s="2">
        <f t="shared" si="21"/>
        <v>-205654.05690160068</v>
      </c>
      <c r="J105" s="16">
        <f t="shared" ref="J105:J136" si="23">$C$14</f>
        <v>1777.3137118049085</v>
      </c>
      <c r="K105" s="2">
        <f t="shared" si="14"/>
        <v>-4198.7703284076806</v>
      </c>
      <c r="L105" s="2">
        <f t="shared" si="15"/>
        <v>-629.81554926115211</v>
      </c>
      <c r="M105" s="16">
        <f t="shared" si="22"/>
        <v>5976.0840402125887</v>
      </c>
      <c r="N105" s="16"/>
      <c r="O105" s="16"/>
      <c r="Q105" s="82" t="str">
        <f t="shared" si="12"/>
        <v/>
      </c>
      <c r="R105" s="83" t="str">
        <f t="shared" si="16"/>
        <v/>
      </c>
      <c r="S105" s="83" t="str">
        <f t="shared" si="17"/>
        <v/>
      </c>
      <c r="T105" s="83" t="str">
        <f t="shared" si="18"/>
        <v/>
      </c>
      <c r="U105" s="84" t="str">
        <f t="shared" si="19"/>
        <v/>
      </c>
    </row>
    <row r="106" spans="8:21">
      <c r="H106" s="1">
        <f t="shared" si="20"/>
        <v>98</v>
      </c>
      <c r="I106" s="2">
        <f t="shared" si="21"/>
        <v>-211630.14094181327</v>
      </c>
      <c r="J106" s="16">
        <f t="shared" si="23"/>
        <v>1777.3137118049085</v>
      </c>
      <c r="K106" s="2">
        <f t="shared" si="14"/>
        <v>-4320.7820442286875</v>
      </c>
      <c r="L106" s="2">
        <f t="shared" si="15"/>
        <v>-648.11730663430308</v>
      </c>
      <c r="M106" s="16">
        <f t="shared" si="22"/>
        <v>6098.0957560335955</v>
      </c>
      <c r="N106" s="16"/>
      <c r="O106" s="16"/>
      <c r="Q106" s="82" t="str">
        <f t="shared" si="12"/>
        <v/>
      </c>
      <c r="R106" s="83" t="str">
        <f t="shared" si="16"/>
        <v/>
      </c>
      <c r="S106" s="83" t="str">
        <f t="shared" si="17"/>
        <v/>
      </c>
      <c r="T106" s="83" t="str">
        <f t="shared" si="18"/>
        <v/>
      </c>
      <c r="U106" s="84" t="str">
        <f t="shared" si="19"/>
        <v/>
      </c>
    </row>
    <row r="107" spans="8:21">
      <c r="H107" s="1">
        <f t="shared" si="20"/>
        <v>99</v>
      </c>
      <c r="I107" s="2">
        <f t="shared" si="21"/>
        <v>-217728.23669784685</v>
      </c>
      <c r="J107" s="16">
        <f t="shared" si="23"/>
        <v>1777.3137118049085</v>
      </c>
      <c r="K107" s="2">
        <f t="shared" si="14"/>
        <v>-4445.2848325810401</v>
      </c>
      <c r="L107" s="2">
        <f t="shared" si="15"/>
        <v>-666.79272488715594</v>
      </c>
      <c r="M107" s="16">
        <f t="shared" si="22"/>
        <v>6222.5985443859481</v>
      </c>
      <c r="N107" s="16"/>
      <c r="O107" s="16"/>
      <c r="Q107" s="82" t="str">
        <f t="shared" si="12"/>
        <v/>
      </c>
      <c r="R107" s="83" t="str">
        <f t="shared" si="16"/>
        <v/>
      </c>
      <c r="S107" s="83" t="str">
        <f t="shared" si="17"/>
        <v/>
      </c>
      <c r="T107" s="83" t="str">
        <f t="shared" si="18"/>
        <v/>
      </c>
      <c r="U107" s="84" t="str">
        <f t="shared" si="19"/>
        <v/>
      </c>
    </row>
    <row r="108" spans="8:21">
      <c r="H108" s="1">
        <f t="shared" si="20"/>
        <v>100</v>
      </c>
      <c r="I108" s="2">
        <f t="shared" si="21"/>
        <v>-223950.8352422328</v>
      </c>
      <c r="J108" s="16">
        <f t="shared" si="23"/>
        <v>1777.3137118049085</v>
      </c>
      <c r="K108" s="2">
        <f t="shared" si="14"/>
        <v>-4572.329552862253</v>
      </c>
      <c r="L108" s="2">
        <f t="shared" si="15"/>
        <v>-685.84943292933792</v>
      </c>
      <c r="M108" s="16">
        <f t="shared" si="22"/>
        <v>6349.6432646671619</v>
      </c>
      <c r="N108" s="16"/>
      <c r="O108" s="16"/>
      <c r="Q108" s="82" t="str">
        <f t="shared" si="12"/>
        <v/>
      </c>
      <c r="R108" s="83" t="str">
        <f t="shared" si="16"/>
        <v/>
      </c>
      <c r="S108" s="83" t="str">
        <f t="shared" si="17"/>
        <v/>
      </c>
      <c r="T108" s="83" t="str">
        <f t="shared" si="18"/>
        <v/>
      </c>
      <c r="U108" s="84" t="str">
        <f t="shared" si="19"/>
        <v/>
      </c>
    </row>
    <row r="109" spans="8:21">
      <c r="H109" s="1">
        <f t="shared" si="20"/>
        <v>101</v>
      </c>
      <c r="I109" s="2">
        <f t="shared" si="21"/>
        <v>-230300.47850689996</v>
      </c>
      <c r="J109" s="16">
        <f t="shared" si="23"/>
        <v>1777.3137118049085</v>
      </c>
      <c r="K109" s="2">
        <f t="shared" si="14"/>
        <v>-4701.9681028492078</v>
      </c>
      <c r="L109" s="2">
        <f t="shared" si="15"/>
        <v>-705.29521542738109</v>
      </c>
      <c r="M109" s="16">
        <f t="shared" si="22"/>
        <v>6479.2818146541158</v>
      </c>
      <c r="N109" s="16"/>
      <c r="O109" s="16"/>
      <c r="Q109" s="82" t="str">
        <f t="shared" si="12"/>
        <v/>
      </c>
      <c r="R109" s="83" t="str">
        <f t="shared" si="16"/>
        <v/>
      </c>
      <c r="S109" s="83" t="str">
        <f t="shared" si="17"/>
        <v/>
      </c>
      <c r="T109" s="83" t="str">
        <f t="shared" si="18"/>
        <v/>
      </c>
      <c r="U109" s="84" t="str">
        <f t="shared" si="19"/>
        <v/>
      </c>
    </row>
    <row r="110" spans="8:21">
      <c r="H110" s="1">
        <f t="shared" si="20"/>
        <v>102</v>
      </c>
      <c r="I110" s="2">
        <f t="shared" si="21"/>
        <v>-236779.76032155409</v>
      </c>
      <c r="J110" s="16">
        <f t="shared" si="23"/>
        <v>1777.3137118049085</v>
      </c>
      <c r="K110" s="2">
        <f t="shared" si="14"/>
        <v>-4834.2534398983962</v>
      </c>
      <c r="L110" s="2">
        <f t="shared" si="15"/>
        <v>-725.13801598475936</v>
      </c>
      <c r="M110" s="16">
        <f t="shared" si="22"/>
        <v>6611.5671517033043</v>
      </c>
      <c r="N110" s="16"/>
      <c r="O110" s="16"/>
      <c r="Q110" s="82" t="str">
        <f t="shared" si="12"/>
        <v/>
      </c>
      <c r="R110" s="83" t="str">
        <f t="shared" si="16"/>
        <v/>
      </c>
      <c r="S110" s="83" t="str">
        <f t="shared" si="17"/>
        <v/>
      </c>
      <c r="T110" s="83" t="str">
        <f t="shared" si="18"/>
        <v/>
      </c>
      <c r="U110" s="84" t="str">
        <f t="shared" si="19"/>
        <v/>
      </c>
    </row>
    <row r="111" spans="8:21">
      <c r="H111" s="1">
        <f t="shared" si="20"/>
        <v>103</v>
      </c>
      <c r="I111" s="2">
        <f t="shared" si="21"/>
        <v>-243391.32747325738</v>
      </c>
      <c r="J111" s="16">
        <f t="shared" si="23"/>
        <v>1777.3137118049085</v>
      </c>
      <c r="K111" s="2">
        <f t="shared" si="14"/>
        <v>-4969.2396025790049</v>
      </c>
      <c r="L111" s="2">
        <f t="shared" si="15"/>
        <v>-745.38594038685073</v>
      </c>
      <c r="M111" s="16">
        <f t="shared" si="22"/>
        <v>6746.5533143839129</v>
      </c>
      <c r="N111" s="16"/>
      <c r="O111" s="16"/>
      <c r="Q111" s="82" t="str">
        <f t="shared" si="12"/>
        <v/>
      </c>
      <c r="R111" s="83" t="str">
        <f t="shared" si="16"/>
        <v/>
      </c>
      <c r="S111" s="83" t="str">
        <f t="shared" si="17"/>
        <v/>
      </c>
      <c r="T111" s="83" t="str">
        <f t="shared" si="18"/>
        <v/>
      </c>
      <c r="U111" s="84" t="str">
        <f t="shared" si="19"/>
        <v/>
      </c>
    </row>
    <row r="112" spans="8:21">
      <c r="H112" s="1">
        <f t="shared" si="20"/>
        <v>104</v>
      </c>
      <c r="I112" s="2">
        <f t="shared" si="21"/>
        <v>-250137.88078764128</v>
      </c>
      <c r="J112" s="16">
        <f t="shared" si="23"/>
        <v>1777.3137118049085</v>
      </c>
      <c r="K112" s="2">
        <f t="shared" si="14"/>
        <v>-5106.9817327476758</v>
      </c>
      <c r="L112" s="2">
        <f t="shared" si="15"/>
        <v>-766.04725991215139</v>
      </c>
      <c r="M112" s="16">
        <f t="shared" si="22"/>
        <v>6884.2954445525847</v>
      </c>
      <c r="N112" s="16"/>
      <c r="O112" s="16"/>
      <c r="Q112" s="82" t="str">
        <f t="shared" si="12"/>
        <v/>
      </c>
      <c r="R112" s="83" t="str">
        <f t="shared" si="16"/>
        <v/>
      </c>
      <c r="S112" s="83" t="str">
        <f t="shared" si="17"/>
        <v/>
      </c>
      <c r="T112" s="83" t="str">
        <f t="shared" si="18"/>
        <v/>
      </c>
      <c r="U112" s="84" t="str">
        <f t="shared" si="19"/>
        <v/>
      </c>
    </row>
    <row r="113" spans="8:21">
      <c r="H113" s="1">
        <f t="shared" si="20"/>
        <v>105</v>
      </c>
      <c r="I113" s="2">
        <f t="shared" si="21"/>
        <v>-257022.17623219386</v>
      </c>
      <c r="J113" s="16">
        <f t="shared" si="23"/>
        <v>1777.3137118049085</v>
      </c>
      <c r="K113" s="2">
        <f t="shared" si="14"/>
        <v>-5247.5360980739579</v>
      </c>
      <c r="L113" s="2">
        <f t="shared" si="15"/>
        <v>-787.13041471109364</v>
      </c>
      <c r="M113" s="16">
        <f t="shared" si="22"/>
        <v>7024.8498098788659</v>
      </c>
      <c r="N113" s="16"/>
      <c r="O113" s="16"/>
      <c r="Q113" s="82" t="str">
        <f t="shared" si="12"/>
        <v/>
      </c>
      <c r="R113" s="83" t="str">
        <f t="shared" si="16"/>
        <v/>
      </c>
      <c r="S113" s="83" t="str">
        <f t="shared" si="17"/>
        <v/>
      </c>
      <c r="T113" s="83" t="str">
        <f t="shared" si="18"/>
        <v/>
      </c>
      <c r="U113" s="84" t="str">
        <f t="shared" si="19"/>
        <v/>
      </c>
    </row>
    <row r="114" spans="8:21">
      <c r="H114" s="1">
        <f t="shared" si="20"/>
        <v>106</v>
      </c>
      <c r="I114" s="2">
        <f t="shared" si="21"/>
        <v>-264047.02604207274</v>
      </c>
      <c r="J114" s="16">
        <f t="shared" si="23"/>
        <v>1777.3137118049085</v>
      </c>
      <c r="K114" s="2">
        <f t="shared" si="14"/>
        <v>-5390.9601150256522</v>
      </c>
      <c r="L114" s="2">
        <f t="shared" si="15"/>
        <v>-808.64401725384778</v>
      </c>
      <c r="M114" s="16">
        <f t="shared" si="22"/>
        <v>7168.2738268305602</v>
      </c>
      <c r="N114" s="16"/>
      <c r="O114" s="16"/>
      <c r="Q114" s="82" t="str">
        <f t="shared" si="12"/>
        <v/>
      </c>
      <c r="R114" s="83" t="str">
        <f t="shared" si="16"/>
        <v/>
      </c>
      <c r="S114" s="83" t="str">
        <f t="shared" si="17"/>
        <v/>
      </c>
      <c r="T114" s="83" t="str">
        <f t="shared" si="18"/>
        <v/>
      </c>
      <c r="U114" s="84" t="str">
        <f t="shared" si="19"/>
        <v/>
      </c>
    </row>
    <row r="115" spans="8:21">
      <c r="H115" s="1">
        <f t="shared" si="20"/>
        <v>107</v>
      </c>
      <c r="I115" s="2">
        <f t="shared" si="21"/>
        <v>-271215.2998689033</v>
      </c>
      <c r="J115" s="16">
        <f t="shared" si="23"/>
        <v>1777.3137118049085</v>
      </c>
      <c r="K115" s="2">
        <f t="shared" si="14"/>
        <v>-5537.3123723234421</v>
      </c>
      <c r="L115" s="2">
        <f t="shared" si="15"/>
        <v>-830.59685584851627</v>
      </c>
      <c r="M115" s="16">
        <f t="shared" si="22"/>
        <v>7314.6260841283511</v>
      </c>
      <c r="N115" s="16"/>
      <c r="O115" s="16"/>
      <c r="Q115" s="82" t="str">
        <f t="shared" si="12"/>
        <v/>
      </c>
      <c r="R115" s="83" t="str">
        <f t="shared" si="16"/>
        <v/>
      </c>
      <c r="S115" s="83" t="str">
        <f t="shared" si="17"/>
        <v/>
      </c>
      <c r="T115" s="83" t="str">
        <f t="shared" si="18"/>
        <v/>
      </c>
      <c r="U115" s="84" t="str">
        <f t="shared" si="19"/>
        <v/>
      </c>
    </row>
    <row r="116" spans="8:21">
      <c r="H116" s="6">
        <f t="shared" si="20"/>
        <v>108</v>
      </c>
      <c r="I116" s="2">
        <f t="shared" si="21"/>
        <v>-278529.92595303163</v>
      </c>
      <c r="J116" s="16">
        <f t="shared" si="23"/>
        <v>1777.3137118049085</v>
      </c>
      <c r="K116" s="2">
        <f t="shared" si="14"/>
        <v>-5686.6526548743959</v>
      </c>
      <c r="L116" s="2">
        <f t="shared" si="15"/>
        <v>-852.99789823115941</v>
      </c>
      <c r="M116" s="16">
        <f t="shared" si="22"/>
        <v>7463.966366679304</v>
      </c>
      <c r="N116" s="16"/>
      <c r="O116" s="16"/>
      <c r="Q116" s="85" t="str">
        <f t="shared" si="12"/>
        <v/>
      </c>
      <c r="R116" s="86" t="str">
        <f t="shared" si="16"/>
        <v/>
      </c>
      <c r="S116" s="86" t="str">
        <f t="shared" si="17"/>
        <v/>
      </c>
      <c r="T116" s="86" t="str">
        <f t="shared" si="18"/>
        <v/>
      </c>
      <c r="U116" s="87" t="str">
        <f t="shared" si="19"/>
        <v/>
      </c>
    </row>
    <row r="117" spans="8:21">
      <c r="H117" s="1">
        <f t="shared" si="20"/>
        <v>109</v>
      </c>
      <c r="I117" s="2">
        <f t="shared" si="21"/>
        <v>-285993.89231971093</v>
      </c>
      <c r="J117" s="16">
        <f t="shared" si="23"/>
        <v>1777.3137118049085</v>
      </c>
      <c r="K117" s="2">
        <f t="shared" si="14"/>
        <v>-5839.0419681940975</v>
      </c>
      <c r="L117" s="2">
        <f t="shared" si="15"/>
        <v>-875.85629522911461</v>
      </c>
      <c r="M117" s="16">
        <f t="shared" si="22"/>
        <v>7616.3556799990056</v>
      </c>
      <c r="N117" s="16"/>
      <c r="O117" s="16"/>
      <c r="Q117" s="82" t="str">
        <f t="shared" si="12"/>
        <v/>
      </c>
      <c r="R117" s="83" t="str">
        <f t="shared" si="16"/>
        <v/>
      </c>
      <c r="S117" s="83" t="str">
        <f t="shared" si="17"/>
        <v/>
      </c>
      <c r="T117" s="83" t="str">
        <f t="shared" si="18"/>
        <v/>
      </c>
      <c r="U117" s="84" t="str">
        <f t="shared" si="19"/>
        <v/>
      </c>
    </row>
    <row r="118" spans="8:21">
      <c r="H118" s="1">
        <f t="shared" si="20"/>
        <v>110</v>
      </c>
      <c r="I118" s="2">
        <f t="shared" si="21"/>
        <v>-293610.24799970991</v>
      </c>
      <c r="J118" s="16">
        <f t="shared" si="23"/>
        <v>1777.3137118049085</v>
      </c>
      <c r="K118" s="2">
        <f t="shared" si="14"/>
        <v>-5994.5425633274108</v>
      </c>
      <c r="L118" s="2">
        <f t="shared" si="15"/>
        <v>-899.18138449911157</v>
      </c>
      <c r="M118" s="16">
        <f t="shared" si="22"/>
        <v>7771.8562751323188</v>
      </c>
      <c r="N118" s="16"/>
      <c r="O118" s="16"/>
      <c r="Q118" s="82" t="str">
        <f t="shared" si="12"/>
        <v/>
      </c>
      <c r="R118" s="83" t="str">
        <f t="shared" si="16"/>
        <v/>
      </c>
      <c r="S118" s="83" t="str">
        <f t="shared" si="17"/>
        <v/>
      </c>
      <c r="T118" s="83" t="str">
        <f t="shared" si="18"/>
        <v/>
      </c>
      <c r="U118" s="84" t="str">
        <f t="shared" si="19"/>
        <v/>
      </c>
    </row>
    <row r="119" spans="8:21">
      <c r="H119" s="1">
        <f t="shared" si="20"/>
        <v>111</v>
      </c>
      <c r="I119" s="2">
        <f t="shared" si="21"/>
        <v>-301382.10427484225</v>
      </c>
      <c r="J119" s="16">
        <f t="shared" si="23"/>
        <v>1777.3137118049085</v>
      </c>
      <c r="K119" s="2">
        <f t="shared" si="14"/>
        <v>-6153.2179622780295</v>
      </c>
      <c r="L119" s="2">
        <f t="shared" si="15"/>
        <v>-922.98269434170436</v>
      </c>
      <c r="M119" s="16">
        <f t="shared" si="22"/>
        <v>7930.5316740829385</v>
      </c>
      <c r="N119" s="16"/>
      <c r="O119" s="16"/>
      <c r="Q119" s="82" t="str">
        <f t="shared" si="12"/>
        <v/>
      </c>
      <c r="R119" s="83" t="str">
        <f t="shared" si="16"/>
        <v/>
      </c>
      <c r="S119" s="83" t="str">
        <f t="shared" si="17"/>
        <v/>
      </c>
      <c r="T119" s="83" t="str">
        <f t="shared" si="18"/>
        <v/>
      </c>
      <c r="U119" s="84" t="str">
        <f t="shared" si="19"/>
        <v/>
      </c>
    </row>
    <row r="120" spans="8:21">
      <c r="H120" s="1">
        <f t="shared" si="20"/>
        <v>112</v>
      </c>
      <c r="I120" s="2">
        <f t="shared" si="21"/>
        <v>-309312.63594892516</v>
      </c>
      <c r="J120" s="16">
        <f t="shared" si="23"/>
        <v>1777.3137118049085</v>
      </c>
      <c r="K120" s="2">
        <f t="shared" si="14"/>
        <v>-6315.1329839572218</v>
      </c>
      <c r="L120" s="2">
        <f t="shared" si="15"/>
        <v>-947.2699475935832</v>
      </c>
      <c r="M120" s="16">
        <f t="shared" si="22"/>
        <v>8092.4466957621298</v>
      </c>
      <c r="N120" s="16"/>
      <c r="O120" s="16"/>
      <c r="Q120" s="82" t="str">
        <f t="shared" si="12"/>
        <v/>
      </c>
      <c r="R120" s="83" t="str">
        <f t="shared" si="16"/>
        <v/>
      </c>
      <c r="S120" s="83" t="str">
        <f t="shared" si="17"/>
        <v/>
      </c>
      <c r="T120" s="83" t="str">
        <f t="shared" si="18"/>
        <v/>
      </c>
      <c r="U120" s="84" t="str">
        <f t="shared" si="19"/>
        <v/>
      </c>
    </row>
    <row r="121" spans="8:21">
      <c r="H121" s="1">
        <f t="shared" si="20"/>
        <v>113</v>
      </c>
      <c r="I121" s="2">
        <f t="shared" si="21"/>
        <v>-317405.08264468727</v>
      </c>
      <c r="J121" s="16">
        <f t="shared" si="23"/>
        <v>1777.3137118049085</v>
      </c>
      <c r="K121" s="2">
        <f t="shared" si="14"/>
        <v>-6480.3537706623647</v>
      </c>
      <c r="L121" s="2">
        <f t="shared" si="15"/>
        <v>-972.05306559935468</v>
      </c>
      <c r="M121" s="16">
        <f t="shared" si="22"/>
        <v>8257.6674824672737</v>
      </c>
      <c r="N121" s="16"/>
      <c r="O121" s="16"/>
      <c r="Q121" s="82" t="str">
        <f t="shared" si="12"/>
        <v/>
      </c>
      <c r="R121" s="83" t="str">
        <f t="shared" si="16"/>
        <v/>
      </c>
      <c r="S121" s="83" t="str">
        <f t="shared" si="17"/>
        <v/>
      </c>
      <c r="T121" s="83" t="str">
        <f t="shared" si="18"/>
        <v/>
      </c>
      <c r="U121" s="84" t="str">
        <f t="shared" si="19"/>
        <v/>
      </c>
    </row>
    <row r="122" spans="8:21">
      <c r="H122" s="1">
        <f t="shared" si="20"/>
        <v>114</v>
      </c>
      <c r="I122" s="2">
        <f t="shared" si="21"/>
        <v>-325662.75012715452</v>
      </c>
      <c r="J122" s="16">
        <f t="shared" si="23"/>
        <v>1777.3137118049085</v>
      </c>
      <c r="K122" s="2">
        <f t="shared" si="14"/>
        <v>-6648.9478150960713</v>
      </c>
      <c r="L122" s="2">
        <f t="shared" si="15"/>
        <v>-997.34217226441069</v>
      </c>
      <c r="M122" s="16">
        <f t="shared" si="22"/>
        <v>8426.2615269009802</v>
      </c>
      <c r="N122" s="16"/>
      <c r="O122" s="16"/>
      <c r="Q122" s="82" t="str">
        <f t="shared" ref="Q122:Q185" si="24">IF(INT(I122)&lt;=0,"",I122)</f>
        <v/>
      </c>
      <c r="R122" s="83" t="str">
        <f t="shared" si="16"/>
        <v/>
      </c>
      <c r="S122" s="83" t="str">
        <f t="shared" si="17"/>
        <v/>
      </c>
      <c r="T122" s="83" t="str">
        <f t="shared" si="18"/>
        <v/>
      </c>
      <c r="U122" s="84" t="str">
        <f t="shared" si="19"/>
        <v/>
      </c>
    </row>
    <row r="123" spans="8:21">
      <c r="H123" s="1">
        <f t="shared" si="20"/>
        <v>115</v>
      </c>
      <c r="I123" s="2">
        <f t="shared" si="21"/>
        <v>-334089.0116540555</v>
      </c>
      <c r="J123" s="16">
        <f t="shared" si="23"/>
        <v>1777.3137118049085</v>
      </c>
      <c r="K123" s="2">
        <f t="shared" si="14"/>
        <v>-6820.9839879369665</v>
      </c>
      <c r="L123" s="2">
        <f t="shared" si="15"/>
        <v>-1023.147598190545</v>
      </c>
      <c r="M123" s="16">
        <f t="shared" si="22"/>
        <v>8598.2976997418755</v>
      </c>
      <c r="N123" s="16"/>
      <c r="O123" s="16"/>
      <c r="Q123" s="82" t="str">
        <f t="shared" si="24"/>
        <v/>
      </c>
      <c r="R123" s="83" t="str">
        <f t="shared" si="16"/>
        <v/>
      </c>
      <c r="S123" s="83" t="str">
        <f t="shared" si="17"/>
        <v/>
      </c>
      <c r="T123" s="83" t="str">
        <f t="shared" si="18"/>
        <v/>
      </c>
      <c r="U123" s="84" t="str">
        <f t="shared" si="19"/>
        <v/>
      </c>
    </row>
    <row r="124" spans="8:21">
      <c r="H124" s="1">
        <f t="shared" si="20"/>
        <v>116</v>
      </c>
      <c r="I124" s="2">
        <f t="shared" si="21"/>
        <v>-342687.30935379741</v>
      </c>
      <c r="J124" s="16">
        <f t="shared" si="23"/>
        <v>1777.3137118049085</v>
      </c>
      <c r="K124" s="2">
        <f t="shared" si="14"/>
        <v>-6996.5325659733635</v>
      </c>
      <c r="L124" s="2">
        <f t="shared" si="15"/>
        <v>-1049.4798848960045</v>
      </c>
      <c r="M124" s="16">
        <f t="shared" si="22"/>
        <v>8773.8462777782715</v>
      </c>
      <c r="N124" s="16"/>
      <c r="O124" s="16"/>
      <c r="Q124" s="82" t="str">
        <f t="shared" si="24"/>
        <v/>
      </c>
      <c r="R124" s="83" t="str">
        <f t="shared" si="16"/>
        <v/>
      </c>
      <c r="S124" s="83" t="str">
        <f t="shared" si="17"/>
        <v/>
      </c>
      <c r="T124" s="83" t="str">
        <f t="shared" si="18"/>
        <v/>
      </c>
      <c r="U124" s="84" t="str">
        <f t="shared" si="19"/>
        <v/>
      </c>
    </row>
    <row r="125" spans="8:21">
      <c r="H125" s="1">
        <f t="shared" si="20"/>
        <v>117</v>
      </c>
      <c r="I125" s="2">
        <f t="shared" si="21"/>
        <v>-351461.15563157568</v>
      </c>
      <c r="J125" s="16">
        <f t="shared" si="23"/>
        <v>1777.3137118049085</v>
      </c>
      <c r="K125" s="2">
        <f t="shared" si="14"/>
        <v>-7175.6652608113363</v>
      </c>
      <c r="L125" s="2">
        <f t="shared" si="15"/>
        <v>-1076.3497891217005</v>
      </c>
      <c r="M125" s="16">
        <f t="shared" si="22"/>
        <v>8952.9789726162453</v>
      </c>
      <c r="N125" s="16"/>
      <c r="O125" s="16"/>
      <c r="Q125" s="82" t="str">
        <f t="shared" si="24"/>
        <v/>
      </c>
      <c r="R125" s="83" t="str">
        <f t="shared" si="16"/>
        <v/>
      </c>
      <c r="S125" s="83" t="str">
        <f t="shared" si="17"/>
        <v/>
      </c>
      <c r="T125" s="83" t="str">
        <f t="shared" si="18"/>
        <v/>
      </c>
      <c r="U125" s="84" t="str">
        <f t="shared" si="19"/>
        <v/>
      </c>
    </row>
    <row r="126" spans="8:21">
      <c r="H126" s="1">
        <f t="shared" si="20"/>
        <v>118</v>
      </c>
      <c r="I126" s="2">
        <f t="shared" si="21"/>
        <v>-360414.13460419193</v>
      </c>
      <c r="J126" s="16">
        <f t="shared" si="23"/>
        <v>1777.3137118049085</v>
      </c>
      <c r="K126" s="2">
        <f t="shared" si="14"/>
        <v>-7358.4552481689188</v>
      </c>
      <c r="L126" s="2">
        <f t="shared" si="15"/>
        <v>-1103.7682872253379</v>
      </c>
      <c r="M126" s="16">
        <f t="shared" si="22"/>
        <v>9135.7689599738278</v>
      </c>
      <c r="N126" s="16"/>
      <c r="O126" s="16"/>
      <c r="Q126" s="82" t="str">
        <f t="shared" si="24"/>
        <v/>
      </c>
      <c r="R126" s="83" t="str">
        <f t="shared" si="16"/>
        <v/>
      </c>
      <c r="S126" s="83" t="str">
        <f t="shared" si="17"/>
        <v/>
      </c>
      <c r="T126" s="83" t="str">
        <f t="shared" si="18"/>
        <v/>
      </c>
      <c r="U126" s="84" t="str">
        <f t="shared" si="19"/>
        <v/>
      </c>
    </row>
    <row r="127" spans="8:21">
      <c r="H127" s="1">
        <f t="shared" si="20"/>
        <v>119</v>
      </c>
      <c r="I127" s="2">
        <f t="shared" si="21"/>
        <v>-369549.90356416575</v>
      </c>
      <c r="J127" s="16">
        <f t="shared" si="23"/>
        <v>1777.3137118049085</v>
      </c>
      <c r="K127" s="2">
        <f t="shared" si="14"/>
        <v>-7544.977197768384</v>
      </c>
      <c r="L127" s="2">
        <f t="shared" si="15"/>
        <v>-1131.7465796652575</v>
      </c>
      <c r="M127" s="16">
        <f t="shared" si="22"/>
        <v>9322.2909095732921</v>
      </c>
      <c r="N127" s="16"/>
      <c r="O127" s="16"/>
      <c r="Q127" s="82" t="str">
        <f t="shared" si="24"/>
        <v/>
      </c>
      <c r="R127" s="83" t="str">
        <f t="shared" si="16"/>
        <v/>
      </c>
      <c r="S127" s="83" t="str">
        <f t="shared" si="17"/>
        <v/>
      </c>
      <c r="T127" s="83" t="str">
        <f t="shared" si="18"/>
        <v/>
      </c>
      <c r="U127" s="84" t="str">
        <f t="shared" si="19"/>
        <v/>
      </c>
    </row>
    <row r="128" spans="8:21">
      <c r="H128" s="6">
        <f t="shared" si="20"/>
        <v>120</v>
      </c>
      <c r="I128" s="2">
        <f t="shared" si="21"/>
        <v>-378872.19447373907</v>
      </c>
      <c r="J128" s="16">
        <f t="shared" si="23"/>
        <v>1777.3137118049085</v>
      </c>
      <c r="K128" s="2">
        <f t="shared" si="14"/>
        <v>-7735.3073038388393</v>
      </c>
      <c r="L128" s="2">
        <f t="shared" si="15"/>
        <v>-1160.2960955758258</v>
      </c>
      <c r="M128" s="16">
        <f t="shared" si="22"/>
        <v>9512.6210156437483</v>
      </c>
      <c r="N128" s="16"/>
      <c r="O128" s="16"/>
      <c r="Q128" s="85" t="str">
        <f t="shared" si="24"/>
        <v/>
      </c>
      <c r="R128" s="86" t="str">
        <f t="shared" si="16"/>
        <v/>
      </c>
      <c r="S128" s="86" t="str">
        <f t="shared" si="17"/>
        <v/>
      </c>
      <c r="T128" s="86" t="str">
        <f t="shared" si="18"/>
        <v/>
      </c>
      <c r="U128" s="87" t="str">
        <f t="shared" si="19"/>
        <v/>
      </c>
    </row>
    <row r="129" spans="8:21">
      <c r="H129" s="1">
        <f t="shared" si="20"/>
        <v>121</v>
      </c>
      <c r="I129" s="2">
        <f t="shared" si="21"/>
        <v>-388384.81548938283</v>
      </c>
      <c r="J129" s="16">
        <f t="shared" si="23"/>
        <v>1777.3137118049085</v>
      </c>
      <c r="K129" s="2">
        <f t="shared" si="14"/>
        <v>-7929.5233162415661</v>
      </c>
      <c r="L129" s="2">
        <f t="shared" si="15"/>
        <v>-1189.4284974362349</v>
      </c>
      <c r="M129" s="16">
        <f t="shared" si="22"/>
        <v>9706.8370280464751</v>
      </c>
      <c r="N129" s="16"/>
      <c r="O129" s="16"/>
      <c r="Q129" s="82" t="str">
        <f t="shared" si="24"/>
        <v/>
      </c>
      <c r="R129" s="83" t="str">
        <f t="shared" si="16"/>
        <v/>
      </c>
      <c r="S129" s="83" t="str">
        <f t="shared" si="17"/>
        <v/>
      </c>
      <c r="T129" s="83" t="str">
        <f t="shared" si="18"/>
        <v/>
      </c>
      <c r="U129" s="84" t="str">
        <f t="shared" si="19"/>
        <v/>
      </c>
    </row>
    <row r="130" spans="8:21">
      <c r="H130" s="1">
        <f t="shared" si="20"/>
        <v>122</v>
      </c>
      <c r="I130" s="2">
        <f t="shared" si="21"/>
        <v>-398091.65251742932</v>
      </c>
      <c r="J130" s="16">
        <f t="shared" si="23"/>
        <v>1777.3137118049085</v>
      </c>
      <c r="K130" s="2">
        <f t="shared" si="14"/>
        <v>-8127.7045722308485</v>
      </c>
      <c r="L130" s="2">
        <f t="shared" si="15"/>
        <v>-1219.1556858346273</v>
      </c>
      <c r="M130" s="16">
        <f t="shared" si="22"/>
        <v>9905.0182840357575</v>
      </c>
      <c r="N130" s="16"/>
      <c r="O130" s="16"/>
      <c r="Q130" s="82" t="str">
        <f t="shared" si="24"/>
        <v/>
      </c>
      <c r="R130" s="83" t="str">
        <f t="shared" si="16"/>
        <v/>
      </c>
      <c r="S130" s="83" t="str">
        <f t="shared" si="17"/>
        <v/>
      </c>
      <c r="T130" s="83" t="str">
        <f t="shared" si="18"/>
        <v/>
      </c>
      <c r="U130" s="84" t="str">
        <f t="shared" si="19"/>
        <v/>
      </c>
    </row>
    <row r="131" spans="8:21">
      <c r="H131" s="1">
        <f t="shared" si="20"/>
        <v>123</v>
      </c>
      <c r="I131" s="2">
        <f t="shared" si="21"/>
        <v>-407996.67080146505</v>
      </c>
      <c r="J131" s="16">
        <f t="shared" si="23"/>
        <v>1777.3137118049085</v>
      </c>
      <c r="K131" s="2">
        <f t="shared" si="14"/>
        <v>-8329.9320288632443</v>
      </c>
      <c r="L131" s="2">
        <f t="shared" si="15"/>
        <v>-1249.4898043294866</v>
      </c>
      <c r="M131" s="16">
        <f t="shared" si="22"/>
        <v>10107.245740668153</v>
      </c>
      <c r="N131" s="16"/>
      <c r="O131" s="16"/>
      <c r="Q131" s="82" t="str">
        <f t="shared" si="24"/>
        <v/>
      </c>
      <c r="R131" s="83" t="str">
        <f t="shared" si="16"/>
        <v/>
      </c>
      <c r="S131" s="83" t="str">
        <f t="shared" si="17"/>
        <v/>
      </c>
      <c r="T131" s="83" t="str">
        <f t="shared" si="18"/>
        <v/>
      </c>
      <c r="U131" s="84" t="str">
        <f t="shared" si="19"/>
        <v/>
      </c>
    </row>
    <row r="132" spans="8:21">
      <c r="H132" s="1">
        <f t="shared" si="20"/>
        <v>124</v>
      </c>
      <c r="I132" s="2">
        <f t="shared" si="21"/>
        <v>-418103.9165421332</v>
      </c>
      <c r="J132" s="16">
        <f t="shared" si="23"/>
        <v>1777.3137118049085</v>
      </c>
      <c r="K132" s="2">
        <f t="shared" si="14"/>
        <v>-8536.2882960685529</v>
      </c>
      <c r="L132" s="2">
        <f t="shared" si="15"/>
        <v>-1280.4432444102829</v>
      </c>
      <c r="M132" s="16">
        <f t="shared" si="22"/>
        <v>10313.602007873462</v>
      </c>
      <c r="N132" s="16"/>
      <c r="O132" s="16"/>
      <c r="Q132" s="82" t="str">
        <f t="shared" si="24"/>
        <v/>
      </c>
      <c r="R132" s="83" t="str">
        <f t="shared" si="16"/>
        <v/>
      </c>
      <c r="S132" s="83" t="str">
        <f t="shared" si="17"/>
        <v/>
      </c>
      <c r="T132" s="83" t="str">
        <f t="shared" si="18"/>
        <v/>
      </c>
      <c r="U132" s="84" t="str">
        <f t="shared" si="19"/>
        <v/>
      </c>
    </row>
    <row r="133" spans="8:21">
      <c r="H133" s="1">
        <f t="shared" si="20"/>
        <v>125</v>
      </c>
      <c r="I133" s="2">
        <f t="shared" si="21"/>
        <v>-428417.51855000667</v>
      </c>
      <c r="J133" s="16">
        <f t="shared" si="23"/>
        <v>1777.3137118049085</v>
      </c>
      <c r="K133" s="2">
        <f t="shared" si="14"/>
        <v>-8746.8576703959698</v>
      </c>
      <c r="L133" s="2">
        <f t="shared" si="15"/>
        <v>-1312.0286505593954</v>
      </c>
      <c r="M133" s="16">
        <f t="shared" si="22"/>
        <v>10524.171382200879</v>
      </c>
      <c r="N133" s="16"/>
      <c r="O133" s="16"/>
      <c r="Q133" s="82" t="str">
        <f t="shared" si="24"/>
        <v/>
      </c>
      <c r="R133" s="83" t="str">
        <f t="shared" si="16"/>
        <v/>
      </c>
      <c r="S133" s="83" t="str">
        <f t="shared" si="17"/>
        <v/>
      </c>
      <c r="T133" s="83" t="str">
        <f t="shared" si="18"/>
        <v/>
      </c>
      <c r="U133" s="84" t="str">
        <f t="shared" si="19"/>
        <v/>
      </c>
    </row>
    <row r="134" spans="8:21">
      <c r="H134" s="1">
        <f t="shared" si="20"/>
        <v>126</v>
      </c>
      <c r="I134" s="2">
        <f t="shared" si="21"/>
        <v>-438941.68993220758</v>
      </c>
      <c r="J134" s="16">
        <f t="shared" si="23"/>
        <v>1777.3137118049085</v>
      </c>
      <c r="K134" s="2">
        <f t="shared" si="14"/>
        <v>-8961.7261694492372</v>
      </c>
      <c r="L134" s="2">
        <f t="shared" si="15"/>
        <v>-1344.2589254173856</v>
      </c>
      <c r="M134" s="16">
        <f t="shared" si="22"/>
        <v>10739.039881254146</v>
      </c>
      <c r="N134" s="16"/>
      <c r="O134" s="16"/>
      <c r="Q134" s="82" t="str">
        <f t="shared" si="24"/>
        <v/>
      </c>
      <c r="R134" s="83" t="str">
        <f t="shared" si="16"/>
        <v/>
      </c>
      <c r="S134" s="83" t="str">
        <f t="shared" si="17"/>
        <v/>
      </c>
      <c r="T134" s="83" t="str">
        <f t="shared" si="18"/>
        <v/>
      </c>
      <c r="U134" s="84" t="str">
        <f t="shared" si="19"/>
        <v/>
      </c>
    </row>
    <row r="135" spans="8:21">
      <c r="H135" s="1">
        <f t="shared" si="20"/>
        <v>127</v>
      </c>
      <c r="I135" s="2">
        <f t="shared" si="21"/>
        <v>-449680.72981346172</v>
      </c>
      <c r="J135" s="16">
        <f t="shared" si="23"/>
        <v>1777.3137118049085</v>
      </c>
      <c r="K135" s="2">
        <f t="shared" si="14"/>
        <v>-9180.9815670248427</v>
      </c>
      <c r="L135" s="2">
        <f t="shared" si="15"/>
        <v>-1377.1472350537263</v>
      </c>
      <c r="M135" s="16">
        <f t="shared" si="22"/>
        <v>10958.295278829752</v>
      </c>
      <c r="N135" s="16"/>
      <c r="O135" s="16"/>
      <c r="Q135" s="82" t="str">
        <f t="shared" si="24"/>
        <v/>
      </c>
      <c r="R135" s="83" t="str">
        <f t="shared" si="16"/>
        <v/>
      </c>
      <c r="S135" s="83" t="str">
        <f t="shared" si="17"/>
        <v/>
      </c>
      <c r="T135" s="83" t="str">
        <f t="shared" si="18"/>
        <v/>
      </c>
      <c r="U135" s="84" t="str">
        <f t="shared" si="19"/>
        <v/>
      </c>
    </row>
    <row r="136" spans="8:21">
      <c r="H136" s="1">
        <f t="shared" si="20"/>
        <v>128</v>
      </c>
      <c r="I136" s="2">
        <f t="shared" si="21"/>
        <v>-460639.02509229147</v>
      </c>
      <c r="J136" s="16">
        <f t="shared" si="23"/>
        <v>1777.3137118049085</v>
      </c>
      <c r="K136" s="2">
        <f t="shared" si="14"/>
        <v>-9404.7134289676178</v>
      </c>
      <c r="L136" s="2">
        <f t="shared" si="15"/>
        <v>-1410.7070143451426</v>
      </c>
      <c r="M136" s="16">
        <f t="shared" si="22"/>
        <v>11182.027140772527</v>
      </c>
      <c r="N136" s="16"/>
      <c r="O136" s="16"/>
      <c r="Q136" s="82" t="str">
        <f t="shared" si="24"/>
        <v/>
      </c>
      <c r="R136" s="83" t="str">
        <f t="shared" si="16"/>
        <v/>
      </c>
      <c r="S136" s="83" t="str">
        <f t="shared" si="17"/>
        <v/>
      </c>
      <c r="T136" s="83" t="str">
        <f t="shared" si="18"/>
        <v/>
      </c>
      <c r="U136" s="84" t="str">
        <f t="shared" si="19"/>
        <v/>
      </c>
    </row>
    <row r="137" spans="8:21">
      <c r="H137" s="1">
        <f t="shared" si="20"/>
        <v>129</v>
      </c>
      <c r="I137" s="2">
        <f t="shared" si="21"/>
        <v>-471821.05223306402</v>
      </c>
      <c r="J137" s="16">
        <f t="shared" ref="J137:J168" si="25">$C$14</f>
        <v>1777.3137118049085</v>
      </c>
      <c r="K137" s="2">
        <f t="shared" si="14"/>
        <v>-9633.0131497583898</v>
      </c>
      <c r="L137" s="2">
        <f t="shared" si="15"/>
        <v>-1444.9519724637585</v>
      </c>
      <c r="M137" s="16">
        <f t="shared" si="22"/>
        <v>11410.326861563299</v>
      </c>
      <c r="N137" s="16"/>
      <c r="O137" s="16"/>
      <c r="Q137" s="82" t="str">
        <f t="shared" si="24"/>
        <v/>
      </c>
      <c r="R137" s="83" t="str">
        <f t="shared" si="16"/>
        <v/>
      </c>
      <c r="S137" s="83" t="str">
        <f t="shared" si="17"/>
        <v/>
      </c>
      <c r="T137" s="83" t="str">
        <f t="shared" si="18"/>
        <v/>
      </c>
      <c r="U137" s="84" t="str">
        <f t="shared" si="19"/>
        <v/>
      </c>
    </row>
    <row r="138" spans="8:21">
      <c r="H138" s="1">
        <f t="shared" si="20"/>
        <v>130</v>
      </c>
      <c r="I138" s="2">
        <f t="shared" si="21"/>
        <v>-483231.37909462734</v>
      </c>
      <c r="J138" s="16">
        <f t="shared" si="25"/>
        <v>1777.3137118049085</v>
      </c>
      <c r="K138" s="2">
        <f t="shared" ref="K138:K200" si="26">I138*$D$10</f>
        <v>-9865.9739898486405</v>
      </c>
      <c r="L138" s="2">
        <f t="shared" ref="L138:L201" si="27">K138*0.15</f>
        <v>-1479.8960984772959</v>
      </c>
      <c r="M138" s="16">
        <f t="shared" si="22"/>
        <v>11643.287701653549</v>
      </c>
      <c r="N138" s="16"/>
      <c r="O138" s="16"/>
      <c r="Q138" s="82" t="str">
        <f t="shared" si="24"/>
        <v/>
      </c>
      <c r="R138" s="83" t="str">
        <f t="shared" ref="R138:R200" si="28">IF(INT(I138)&lt;=0,"",J138)</f>
        <v/>
      </c>
      <c r="S138" s="83" t="str">
        <f t="shared" ref="S138:S200" si="29">IF(INT(I138)&lt;=0,"",K138)</f>
        <v/>
      </c>
      <c r="T138" s="83" t="str">
        <f t="shared" ref="T138:T200" si="30">IF(INT(I138)&lt;=0,"",L138)</f>
        <v/>
      </c>
      <c r="U138" s="84" t="str">
        <f t="shared" ref="U138:U200" si="31">IF(INT(I138)&lt;=0,"",M138)</f>
        <v/>
      </c>
    </row>
    <row r="139" spans="8:21">
      <c r="H139" s="1">
        <f t="shared" ref="H139:H202" si="32">H138+1</f>
        <v>131</v>
      </c>
      <c r="I139" s="2">
        <f t="shared" ref="I139:I200" si="33">+I138-M138</f>
        <v>-494874.66679628089</v>
      </c>
      <c r="J139" s="16">
        <f t="shared" si="25"/>
        <v>1777.3137118049085</v>
      </c>
      <c r="K139" s="2">
        <f t="shared" si="26"/>
        <v>-10103.691113757401</v>
      </c>
      <c r="L139" s="2">
        <f t="shared" si="27"/>
        <v>-1515.55366706361</v>
      </c>
      <c r="M139" s="16">
        <f t="shared" ref="M139:M200" si="34">J139-K139</f>
        <v>11881.00482556231</v>
      </c>
      <c r="N139" s="16"/>
      <c r="O139" s="16"/>
      <c r="Q139" s="82" t="str">
        <f t="shared" si="24"/>
        <v/>
      </c>
      <c r="R139" s="83" t="str">
        <f t="shared" si="28"/>
        <v/>
      </c>
      <c r="S139" s="83" t="str">
        <f t="shared" si="29"/>
        <v/>
      </c>
      <c r="T139" s="83" t="str">
        <f t="shared" si="30"/>
        <v/>
      </c>
      <c r="U139" s="84" t="str">
        <f t="shared" si="31"/>
        <v/>
      </c>
    </row>
    <row r="140" spans="8:21">
      <c r="H140" s="6">
        <f t="shared" si="32"/>
        <v>132</v>
      </c>
      <c r="I140" s="2">
        <f t="shared" si="33"/>
        <v>-506755.67162184318</v>
      </c>
      <c r="J140" s="16">
        <f t="shared" si="25"/>
        <v>1777.3137118049085</v>
      </c>
      <c r="K140" s="2">
        <f t="shared" si="26"/>
        <v>-10346.261628945966</v>
      </c>
      <c r="L140" s="2">
        <f t="shared" si="27"/>
        <v>-1551.9392443418949</v>
      </c>
      <c r="M140" s="16">
        <f t="shared" si="34"/>
        <v>12123.575340750875</v>
      </c>
      <c r="N140" s="16"/>
      <c r="O140" s="16"/>
      <c r="Q140" s="85" t="str">
        <f t="shared" si="24"/>
        <v/>
      </c>
      <c r="R140" s="86" t="str">
        <f t="shared" si="28"/>
        <v/>
      </c>
      <c r="S140" s="86" t="str">
        <f t="shared" si="29"/>
        <v/>
      </c>
      <c r="T140" s="86" t="str">
        <f t="shared" si="30"/>
        <v/>
      </c>
      <c r="U140" s="87" t="str">
        <f t="shared" si="31"/>
        <v/>
      </c>
    </row>
    <row r="141" spans="8:21">
      <c r="H141" s="1">
        <f t="shared" si="32"/>
        <v>133</v>
      </c>
      <c r="I141" s="2">
        <f t="shared" si="33"/>
        <v>-518879.24696259404</v>
      </c>
      <c r="J141" s="16">
        <f t="shared" si="25"/>
        <v>1777.3137118049085</v>
      </c>
      <c r="K141" s="2">
        <f t="shared" si="26"/>
        <v>-10593.784625486294</v>
      </c>
      <c r="L141" s="2">
        <f t="shared" si="27"/>
        <v>-1589.0676938229442</v>
      </c>
      <c r="M141" s="16">
        <f t="shared" si="34"/>
        <v>12371.098337291203</v>
      </c>
      <c r="N141" s="16"/>
      <c r="O141" s="16"/>
      <c r="Q141" s="82" t="str">
        <f t="shared" si="24"/>
        <v/>
      </c>
      <c r="R141" s="83" t="str">
        <f t="shared" si="28"/>
        <v/>
      </c>
      <c r="S141" s="83" t="str">
        <f t="shared" si="29"/>
        <v/>
      </c>
      <c r="T141" s="83" t="str">
        <f t="shared" si="30"/>
        <v/>
      </c>
      <c r="U141" s="84" t="str">
        <f t="shared" si="31"/>
        <v/>
      </c>
    </row>
    <row r="142" spans="8:21">
      <c r="H142" s="1">
        <f t="shared" si="32"/>
        <v>134</v>
      </c>
      <c r="I142" s="2">
        <f t="shared" si="33"/>
        <v>-531250.34529988526</v>
      </c>
      <c r="J142" s="16">
        <f t="shared" si="25"/>
        <v>1777.3137118049085</v>
      </c>
      <c r="K142" s="2">
        <f t="shared" si="26"/>
        <v>-10846.361216539324</v>
      </c>
      <c r="L142" s="2">
        <f t="shared" si="27"/>
        <v>-1626.9541824808987</v>
      </c>
      <c r="M142" s="16">
        <f t="shared" si="34"/>
        <v>12623.674928344233</v>
      </c>
      <c r="N142" s="16"/>
      <c r="O142" s="16"/>
      <c r="Q142" s="82" t="str">
        <f t="shared" si="24"/>
        <v/>
      </c>
      <c r="R142" s="83" t="str">
        <f t="shared" si="28"/>
        <v/>
      </c>
      <c r="S142" s="83" t="str">
        <f t="shared" si="29"/>
        <v/>
      </c>
      <c r="T142" s="83" t="str">
        <f t="shared" si="30"/>
        <v/>
      </c>
      <c r="U142" s="84" t="str">
        <f t="shared" si="31"/>
        <v/>
      </c>
    </row>
    <row r="143" spans="8:21">
      <c r="H143" s="1">
        <f t="shared" si="32"/>
        <v>135</v>
      </c>
      <c r="I143" s="2">
        <f t="shared" si="33"/>
        <v>-543874.02022822946</v>
      </c>
      <c r="J143" s="16">
        <f t="shared" si="25"/>
        <v>1777.3137118049085</v>
      </c>
      <c r="K143" s="2">
        <f t="shared" si="26"/>
        <v>-11104.094579659684</v>
      </c>
      <c r="L143" s="2">
        <f t="shared" si="27"/>
        <v>-1665.6141869489527</v>
      </c>
      <c r="M143" s="16">
        <f t="shared" si="34"/>
        <v>12881.408291464593</v>
      </c>
      <c r="N143" s="16"/>
      <c r="O143" s="16"/>
      <c r="Q143" s="82" t="str">
        <f t="shared" si="24"/>
        <v/>
      </c>
      <c r="R143" s="83" t="str">
        <f t="shared" si="28"/>
        <v/>
      </c>
      <c r="S143" s="83" t="str">
        <f t="shared" si="29"/>
        <v/>
      </c>
      <c r="T143" s="83" t="str">
        <f t="shared" si="30"/>
        <v/>
      </c>
      <c r="U143" s="84" t="str">
        <f t="shared" si="31"/>
        <v/>
      </c>
    </row>
    <row r="144" spans="8:21">
      <c r="H144" s="1">
        <f t="shared" si="32"/>
        <v>136</v>
      </c>
      <c r="I144" s="2">
        <f t="shared" si="33"/>
        <v>-556755.42851969402</v>
      </c>
      <c r="J144" s="16">
        <f t="shared" si="25"/>
        <v>1777.3137118049085</v>
      </c>
      <c r="K144" s="2">
        <f t="shared" si="26"/>
        <v>-11367.089998943753</v>
      </c>
      <c r="L144" s="2">
        <f t="shared" si="27"/>
        <v>-1705.0634998415628</v>
      </c>
      <c r="M144" s="16">
        <f t="shared" si="34"/>
        <v>13144.403710748662</v>
      </c>
      <c r="N144" s="16"/>
      <c r="O144" s="16"/>
      <c r="Q144" s="82" t="str">
        <f t="shared" si="24"/>
        <v/>
      </c>
      <c r="R144" s="83" t="str">
        <f t="shared" si="28"/>
        <v/>
      </c>
      <c r="S144" s="83" t="str">
        <f t="shared" si="29"/>
        <v/>
      </c>
      <c r="T144" s="83" t="str">
        <f t="shared" si="30"/>
        <v/>
      </c>
      <c r="U144" s="84" t="str">
        <f t="shared" si="31"/>
        <v/>
      </c>
    </row>
    <row r="145" spans="8:21">
      <c r="H145" s="1">
        <f t="shared" si="32"/>
        <v>137</v>
      </c>
      <c r="I145" s="2">
        <f t="shared" si="33"/>
        <v>-569899.83223044267</v>
      </c>
      <c r="J145" s="16">
        <f t="shared" si="25"/>
        <v>1777.3137118049085</v>
      </c>
      <c r="K145" s="2">
        <f t="shared" si="26"/>
        <v>-11635.454908038204</v>
      </c>
      <c r="L145" s="2">
        <f t="shared" si="27"/>
        <v>-1745.3182362057305</v>
      </c>
      <c r="M145" s="16">
        <f t="shared" si="34"/>
        <v>13412.768619843113</v>
      </c>
      <c r="N145" s="16"/>
      <c r="O145" s="16"/>
      <c r="Q145" s="82" t="str">
        <f t="shared" si="24"/>
        <v/>
      </c>
      <c r="R145" s="83" t="str">
        <f t="shared" si="28"/>
        <v/>
      </c>
      <c r="S145" s="83" t="str">
        <f t="shared" si="29"/>
        <v/>
      </c>
      <c r="T145" s="83" t="str">
        <f t="shared" si="30"/>
        <v/>
      </c>
      <c r="U145" s="84" t="str">
        <f t="shared" si="31"/>
        <v/>
      </c>
    </row>
    <row r="146" spans="8:21">
      <c r="H146" s="1">
        <f t="shared" si="32"/>
        <v>138</v>
      </c>
      <c r="I146" s="2">
        <f t="shared" si="33"/>
        <v>-583312.60085028573</v>
      </c>
      <c r="J146" s="16">
        <f t="shared" si="25"/>
        <v>1777.3137118049085</v>
      </c>
      <c r="K146" s="2">
        <f t="shared" si="26"/>
        <v>-11909.298934026667</v>
      </c>
      <c r="L146" s="2">
        <f t="shared" si="27"/>
        <v>-1786.394840104</v>
      </c>
      <c r="M146" s="16">
        <f t="shared" si="34"/>
        <v>13686.612645831576</v>
      </c>
      <c r="N146" s="16"/>
      <c r="O146" s="16"/>
      <c r="Q146" s="82" t="str">
        <f t="shared" si="24"/>
        <v/>
      </c>
      <c r="R146" s="83" t="str">
        <f t="shared" si="28"/>
        <v/>
      </c>
      <c r="S146" s="83" t="str">
        <f t="shared" si="29"/>
        <v/>
      </c>
      <c r="T146" s="83" t="str">
        <f t="shared" si="30"/>
        <v/>
      </c>
      <c r="U146" s="84" t="str">
        <f t="shared" si="31"/>
        <v/>
      </c>
    </row>
    <row r="147" spans="8:21">
      <c r="H147" s="1">
        <f t="shared" si="32"/>
        <v>139</v>
      </c>
      <c r="I147" s="2">
        <f t="shared" si="33"/>
        <v>-596999.21349611727</v>
      </c>
      <c r="J147" s="16">
        <f t="shared" si="25"/>
        <v>1777.3137118049085</v>
      </c>
      <c r="K147" s="2">
        <f t="shared" si="26"/>
        <v>-12188.733942212393</v>
      </c>
      <c r="L147" s="2">
        <f t="shared" si="27"/>
        <v>-1828.310091331859</v>
      </c>
      <c r="M147" s="16">
        <f t="shared" si="34"/>
        <v>13966.047654017302</v>
      </c>
      <c r="N147" s="16"/>
      <c r="O147" s="16"/>
      <c r="Q147" s="82" t="str">
        <f t="shared" si="24"/>
        <v/>
      </c>
      <c r="R147" s="83" t="str">
        <f t="shared" si="28"/>
        <v/>
      </c>
      <c r="S147" s="83" t="str">
        <f t="shared" si="29"/>
        <v/>
      </c>
      <c r="T147" s="83" t="str">
        <f t="shared" si="30"/>
        <v/>
      </c>
      <c r="U147" s="84" t="str">
        <f t="shared" si="31"/>
        <v/>
      </c>
    </row>
    <row r="148" spans="8:21">
      <c r="H148" s="1">
        <f t="shared" si="32"/>
        <v>140</v>
      </c>
      <c r="I148" s="2">
        <f t="shared" si="33"/>
        <v>-610965.26115013461</v>
      </c>
      <c r="J148" s="16">
        <f t="shared" si="25"/>
        <v>1777.3137118049085</v>
      </c>
      <c r="K148" s="2">
        <f t="shared" si="26"/>
        <v>-12473.874081815247</v>
      </c>
      <c r="L148" s="2">
        <f t="shared" si="27"/>
        <v>-1871.0811122722871</v>
      </c>
      <c r="M148" s="16">
        <f t="shared" si="34"/>
        <v>14251.187793620156</v>
      </c>
      <c r="N148" s="16"/>
      <c r="O148" s="16"/>
      <c r="Q148" s="82" t="str">
        <f t="shared" si="24"/>
        <v/>
      </c>
      <c r="R148" s="83" t="str">
        <f t="shared" si="28"/>
        <v/>
      </c>
      <c r="S148" s="83" t="str">
        <f t="shared" si="29"/>
        <v/>
      </c>
      <c r="T148" s="83" t="str">
        <f t="shared" si="30"/>
        <v/>
      </c>
      <c r="U148" s="84" t="str">
        <f t="shared" si="31"/>
        <v/>
      </c>
    </row>
    <row r="149" spans="8:21">
      <c r="H149" s="1">
        <f t="shared" si="32"/>
        <v>141</v>
      </c>
      <c r="I149" s="2">
        <f t="shared" si="33"/>
        <v>-625216.44894375477</v>
      </c>
      <c r="J149" s="16">
        <f t="shared" si="25"/>
        <v>1777.3137118049085</v>
      </c>
      <c r="K149" s="2">
        <f t="shared" si="26"/>
        <v>-12764.835832601661</v>
      </c>
      <c r="L149" s="2">
        <f t="shared" si="27"/>
        <v>-1914.725374890249</v>
      </c>
      <c r="M149" s="16">
        <f t="shared" si="34"/>
        <v>14542.149544406569</v>
      </c>
      <c r="N149" s="16"/>
      <c r="O149" s="16"/>
      <c r="Q149" s="82" t="str">
        <f t="shared" si="24"/>
        <v/>
      </c>
      <c r="R149" s="83" t="str">
        <f t="shared" si="28"/>
        <v/>
      </c>
      <c r="S149" s="83" t="str">
        <f t="shared" si="29"/>
        <v/>
      </c>
      <c r="T149" s="83" t="str">
        <f t="shared" si="30"/>
        <v/>
      </c>
      <c r="U149" s="84" t="str">
        <f t="shared" si="31"/>
        <v/>
      </c>
    </row>
    <row r="150" spans="8:21">
      <c r="H150" s="1">
        <f t="shared" si="32"/>
        <v>142</v>
      </c>
      <c r="I150" s="2">
        <f t="shared" si="33"/>
        <v>-639758.59848816134</v>
      </c>
      <c r="J150" s="16">
        <f t="shared" si="25"/>
        <v>1777.3137118049085</v>
      </c>
      <c r="K150" s="2">
        <f t="shared" si="26"/>
        <v>-13061.738052466628</v>
      </c>
      <c r="L150" s="2">
        <f t="shared" si="27"/>
        <v>-1959.2607078699941</v>
      </c>
      <c r="M150" s="16">
        <f t="shared" si="34"/>
        <v>14839.051764271537</v>
      </c>
      <c r="N150" s="16"/>
      <c r="O150" s="16"/>
      <c r="Q150" s="82" t="str">
        <f t="shared" si="24"/>
        <v/>
      </c>
      <c r="R150" s="83" t="str">
        <f t="shared" si="28"/>
        <v/>
      </c>
      <c r="S150" s="83" t="str">
        <f t="shared" si="29"/>
        <v/>
      </c>
      <c r="T150" s="83" t="str">
        <f t="shared" si="30"/>
        <v/>
      </c>
      <c r="U150" s="84" t="str">
        <f t="shared" si="31"/>
        <v/>
      </c>
    </row>
    <row r="151" spans="8:21">
      <c r="H151" s="1">
        <f t="shared" si="32"/>
        <v>143</v>
      </c>
      <c r="I151" s="2">
        <f t="shared" si="33"/>
        <v>-654597.65025243291</v>
      </c>
      <c r="J151" s="16">
        <f t="shared" si="25"/>
        <v>1777.3137118049085</v>
      </c>
      <c r="K151" s="2">
        <f t="shared" si="26"/>
        <v>-13364.702025987172</v>
      </c>
      <c r="L151" s="2">
        <f t="shared" si="27"/>
        <v>-2004.7053038980757</v>
      </c>
      <c r="M151" s="16">
        <f t="shared" si="34"/>
        <v>15142.01573779208</v>
      </c>
      <c r="N151" s="16"/>
      <c r="O151" s="16"/>
      <c r="Q151" s="82" t="str">
        <f t="shared" si="24"/>
        <v/>
      </c>
      <c r="R151" s="83" t="str">
        <f t="shared" si="28"/>
        <v/>
      </c>
      <c r="S151" s="83" t="str">
        <f t="shared" si="29"/>
        <v/>
      </c>
      <c r="T151" s="83" t="str">
        <f t="shared" si="30"/>
        <v/>
      </c>
      <c r="U151" s="84" t="str">
        <f t="shared" si="31"/>
        <v/>
      </c>
    </row>
    <row r="152" spans="8:21">
      <c r="H152" s="6">
        <f t="shared" si="32"/>
        <v>144</v>
      </c>
      <c r="I152" s="2">
        <f t="shared" si="33"/>
        <v>-669739.66599022504</v>
      </c>
      <c r="J152" s="16">
        <f t="shared" si="25"/>
        <v>1777.3137118049085</v>
      </c>
      <c r="K152" s="2">
        <f t="shared" si="26"/>
        <v>-13673.851513967094</v>
      </c>
      <c r="L152" s="2">
        <f t="shared" si="27"/>
        <v>-2051.0777270950639</v>
      </c>
      <c r="M152" s="16">
        <f t="shared" si="34"/>
        <v>15451.165225772003</v>
      </c>
      <c r="N152" s="16"/>
      <c r="O152" s="16"/>
      <c r="Q152" s="85" t="str">
        <f t="shared" si="24"/>
        <v/>
      </c>
      <c r="R152" s="86" t="str">
        <f t="shared" si="28"/>
        <v/>
      </c>
      <c r="S152" s="86" t="str">
        <f t="shared" si="29"/>
        <v/>
      </c>
      <c r="T152" s="86" t="str">
        <f t="shared" si="30"/>
        <v/>
      </c>
      <c r="U152" s="87" t="str">
        <f t="shared" si="31"/>
        <v/>
      </c>
    </row>
    <row r="153" spans="8:21">
      <c r="H153" s="1">
        <f t="shared" si="32"/>
        <v>145</v>
      </c>
      <c r="I153" s="2">
        <f t="shared" si="33"/>
        <v>-685190.83121599699</v>
      </c>
      <c r="J153" s="16">
        <f t="shared" si="25"/>
        <v>1777.3137118049085</v>
      </c>
      <c r="K153" s="2">
        <f t="shared" si="26"/>
        <v>-13989.312803993273</v>
      </c>
      <c r="L153" s="2">
        <f t="shared" si="27"/>
        <v>-2098.3969205989906</v>
      </c>
      <c r="M153" s="16">
        <f t="shared" si="34"/>
        <v>15766.626515798182</v>
      </c>
      <c r="N153" s="16"/>
      <c r="O153" s="16"/>
      <c r="Q153" s="82" t="str">
        <f t="shared" si="24"/>
        <v/>
      </c>
      <c r="R153" s="83" t="str">
        <f t="shared" si="28"/>
        <v/>
      </c>
      <c r="S153" s="83" t="str">
        <f t="shared" si="29"/>
        <v/>
      </c>
      <c r="T153" s="83" t="str">
        <f t="shared" si="30"/>
        <v/>
      </c>
      <c r="U153" s="84" t="str">
        <f t="shared" si="31"/>
        <v/>
      </c>
    </row>
    <row r="154" spans="8:21">
      <c r="H154" s="1">
        <f t="shared" si="32"/>
        <v>146</v>
      </c>
      <c r="I154" s="2">
        <f t="shared" si="33"/>
        <v>-700957.45773179515</v>
      </c>
      <c r="J154" s="16">
        <f t="shared" si="25"/>
        <v>1777.3137118049085</v>
      </c>
      <c r="K154" s="2">
        <f t="shared" si="26"/>
        <v>-14311.21476202415</v>
      </c>
      <c r="L154" s="2">
        <f t="shared" si="27"/>
        <v>-2146.6822143036225</v>
      </c>
      <c r="M154" s="16">
        <f t="shared" si="34"/>
        <v>16088.528473829059</v>
      </c>
      <c r="N154" s="16"/>
      <c r="O154" s="16"/>
      <c r="Q154" s="82" t="str">
        <f t="shared" si="24"/>
        <v/>
      </c>
      <c r="R154" s="83" t="str">
        <f t="shared" si="28"/>
        <v/>
      </c>
      <c r="S154" s="83" t="str">
        <f t="shared" si="29"/>
        <v/>
      </c>
      <c r="T154" s="83" t="str">
        <f t="shared" si="30"/>
        <v/>
      </c>
      <c r="U154" s="84" t="str">
        <f t="shared" si="31"/>
        <v/>
      </c>
    </row>
    <row r="155" spans="8:21">
      <c r="H155" s="1">
        <f t="shared" si="32"/>
        <v>147</v>
      </c>
      <c r="I155" s="2">
        <f t="shared" si="33"/>
        <v>-717045.98620562418</v>
      </c>
      <c r="J155" s="16">
        <f t="shared" si="25"/>
        <v>1777.3137118049085</v>
      </c>
      <c r="K155" s="2">
        <f t="shared" si="26"/>
        <v>-14639.688885031494</v>
      </c>
      <c r="L155" s="2">
        <f t="shared" si="27"/>
        <v>-2195.9533327547238</v>
      </c>
      <c r="M155" s="16">
        <f t="shared" si="34"/>
        <v>16417.002596836403</v>
      </c>
      <c r="N155" s="16"/>
      <c r="O155" s="16"/>
      <c r="Q155" s="82" t="str">
        <f t="shared" si="24"/>
        <v/>
      </c>
      <c r="R155" s="83" t="str">
        <f t="shared" si="28"/>
        <v/>
      </c>
      <c r="S155" s="83" t="str">
        <f t="shared" si="29"/>
        <v/>
      </c>
      <c r="T155" s="83" t="str">
        <f t="shared" si="30"/>
        <v/>
      </c>
      <c r="U155" s="84" t="str">
        <f t="shared" si="31"/>
        <v/>
      </c>
    </row>
    <row r="156" spans="8:21">
      <c r="H156" s="1">
        <f t="shared" si="32"/>
        <v>148</v>
      </c>
      <c r="I156" s="2">
        <f t="shared" si="33"/>
        <v>-733462.9888024606</v>
      </c>
      <c r="J156" s="16">
        <f t="shared" si="25"/>
        <v>1777.3137118049085</v>
      </c>
      <c r="K156" s="2">
        <f t="shared" si="26"/>
        <v>-14974.869354716904</v>
      </c>
      <c r="L156" s="2">
        <f t="shared" si="27"/>
        <v>-2246.2304032075353</v>
      </c>
      <c r="M156" s="16">
        <f t="shared" si="34"/>
        <v>16752.183066521811</v>
      </c>
      <c r="N156" s="16"/>
      <c r="O156" s="16"/>
      <c r="Q156" s="82" t="str">
        <f t="shared" si="24"/>
        <v/>
      </c>
      <c r="R156" s="83" t="str">
        <f t="shared" si="28"/>
        <v/>
      </c>
      <c r="S156" s="83" t="str">
        <f t="shared" si="29"/>
        <v/>
      </c>
      <c r="T156" s="83" t="str">
        <f t="shared" si="30"/>
        <v/>
      </c>
      <c r="U156" s="84" t="str">
        <f t="shared" si="31"/>
        <v/>
      </c>
    </row>
    <row r="157" spans="8:21">
      <c r="H157" s="1">
        <f t="shared" si="32"/>
        <v>149</v>
      </c>
      <c r="I157" s="2">
        <f t="shared" si="33"/>
        <v>-750215.17186898238</v>
      </c>
      <c r="J157" s="16">
        <f t="shared" si="25"/>
        <v>1777.3137118049085</v>
      </c>
      <c r="K157" s="2">
        <f t="shared" si="26"/>
        <v>-15316.893092325057</v>
      </c>
      <c r="L157" s="2">
        <f t="shared" si="27"/>
        <v>-2297.5339638487585</v>
      </c>
      <c r="M157" s="16">
        <f t="shared" si="34"/>
        <v>17094.206804129964</v>
      </c>
      <c r="N157" s="16"/>
      <c r="O157" s="16"/>
      <c r="Q157" s="82" t="str">
        <f t="shared" si="24"/>
        <v/>
      </c>
      <c r="R157" s="83" t="str">
        <f t="shared" si="28"/>
        <v/>
      </c>
      <c r="S157" s="83" t="str">
        <f t="shared" si="29"/>
        <v/>
      </c>
      <c r="T157" s="83" t="str">
        <f t="shared" si="30"/>
        <v/>
      </c>
      <c r="U157" s="84" t="str">
        <f t="shared" si="31"/>
        <v/>
      </c>
    </row>
    <row r="158" spans="8:21">
      <c r="H158" s="1">
        <f t="shared" si="32"/>
        <v>150</v>
      </c>
      <c r="I158" s="2">
        <f t="shared" si="33"/>
        <v>-767309.37867311237</v>
      </c>
      <c r="J158" s="16">
        <f t="shared" si="25"/>
        <v>1777.3137118049085</v>
      </c>
      <c r="K158" s="2">
        <f t="shared" si="26"/>
        <v>-15665.899814576043</v>
      </c>
      <c r="L158" s="2">
        <f t="shared" si="27"/>
        <v>-2349.8849721864062</v>
      </c>
      <c r="M158" s="16">
        <f t="shared" si="34"/>
        <v>17443.21352638095</v>
      </c>
      <c r="N158" s="16"/>
      <c r="O158" s="16"/>
      <c r="Q158" s="82" t="str">
        <f t="shared" si="24"/>
        <v/>
      </c>
      <c r="R158" s="83" t="str">
        <f t="shared" si="28"/>
        <v/>
      </c>
      <c r="S158" s="83" t="str">
        <f t="shared" si="29"/>
        <v/>
      </c>
      <c r="T158" s="83" t="str">
        <f t="shared" si="30"/>
        <v/>
      </c>
      <c r="U158" s="84" t="str">
        <f t="shared" si="31"/>
        <v/>
      </c>
    </row>
    <row r="159" spans="8:21">
      <c r="H159" s="1">
        <f t="shared" si="32"/>
        <v>151</v>
      </c>
      <c r="I159" s="2">
        <f t="shared" si="33"/>
        <v>-784752.59219949332</v>
      </c>
      <c r="J159" s="16">
        <f t="shared" si="25"/>
        <v>1777.3137118049085</v>
      </c>
      <c r="K159" s="2">
        <f t="shared" si="26"/>
        <v>-16022.032090739654</v>
      </c>
      <c r="L159" s="2">
        <f t="shared" si="27"/>
        <v>-2403.3048136109483</v>
      </c>
      <c r="M159" s="16">
        <f t="shared" si="34"/>
        <v>17799.345802544562</v>
      </c>
      <c r="N159" s="16"/>
      <c r="O159" s="16"/>
      <c r="Q159" s="82" t="str">
        <f t="shared" si="24"/>
        <v/>
      </c>
      <c r="R159" s="83" t="str">
        <f t="shared" si="28"/>
        <v/>
      </c>
      <c r="S159" s="83" t="str">
        <f t="shared" si="29"/>
        <v/>
      </c>
      <c r="T159" s="83" t="str">
        <f t="shared" si="30"/>
        <v/>
      </c>
      <c r="U159" s="84" t="str">
        <f t="shared" si="31"/>
        <v/>
      </c>
    </row>
    <row r="160" spans="8:21">
      <c r="H160" s="1">
        <f t="shared" si="32"/>
        <v>152</v>
      </c>
      <c r="I160" s="2">
        <f t="shared" si="33"/>
        <v>-802551.93800203793</v>
      </c>
      <c r="J160" s="16">
        <f t="shared" si="25"/>
        <v>1777.3137118049085</v>
      </c>
      <c r="K160" s="2">
        <f t="shared" si="26"/>
        <v>-16385.43540087494</v>
      </c>
      <c r="L160" s="2">
        <f t="shared" si="27"/>
        <v>-2457.8153101312409</v>
      </c>
      <c r="M160" s="16">
        <f t="shared" si="34"/>
        <v>18162.749112679849</v>
      </c>
      <c r="N160" s="16"/>
      <c r="O160" s="16"/>
      <c r="Q160" s="82" t="str">
        <f t="shared" si="24"/>
        <v/>
      </c>
      <c r="R160" s="83" t="str">
        <f t="shared" si="28"/>
        <v/>
      </c>
      <c r="S160" s="83" t="str">
        <f t="shared" si="29"/>
        <v/>
      </c>
      <c r="T160" s="83" t="str">
        <f t="shared" si="30"/>
        <v/>
      </c>
      <c r="U160" s="84" t="str">
        <f t="shared" si="31"/>
        <v/>
      </c>
    </row>
    <row r="161" spans="8:21">
      <c r="H161" s="1">
        <f t="shared" si="32"/>
        <v>153</v>
      </c>
      <c r="I161" s="2">
        <f t="shared" si="33"/>
        <v>-820714.68711471779</v>
      </c>
      <c r="J161" s="16">
        <f t="shared" si="25"/>
        <v>1777.3137118049085</v>
      </c>
      <c r="K161" s="2">
        <f t="shared" si="26"/>
        <v>-16756.258195258823</v>
      </c>
      <c r="L161" s="2">
        <f t="shared" si="27"/>
        <v>-2513.4387292888232</v>
      </c>
      <c r="M161" s="16">
        <f t="shared" si="34"/>
        <v>18533.571907063731</v>
      </c>
      <c r="N161" s="16"/>
      <c r="O161" s="16"/>
      <c r="Q161" s="82" t="str">
        <f t="shared" si="24"/>
        <v/>
      </c>
      <c r="R161" s="83" t="str">
        <f t="shared" si="28"/>
        <v/>
      </c>
      <c r="S161" s="83" t="str">
        <f t="shared" si="29"/>
        <v/>
      </c>
      <c r="T161" s="83" t="str">
        <f t="shared" si="30"/>
        <v/>
      </c>
      <c r="U161" s="84" t="str">
        <f t="shared" si="31"/>
        <v/>
      </c>
    </row>
    <row r="162" spans="8:21">
      <c r="H162" s="1">
        <f t="shared" si="32"/>
        <v>154</v>
      </c>
      <c r="I162" s="2">
        <f t="shared" si="33"/>
        <v>-839248.2590217815</v>
      </c>
      <c r="J162" s="16">
        <f t="shared" si="25"/>
        <v>1777.3137118049085</v>
      </c>
      <c r="K162" s="2">
        <f t="shared" si="26"/>
        <v>-17134.651955028039</v>
      </c>
      <c r="L162" s="2">
        <f t="shared" si="27"/>
        <v>-2570.1977932542059</v>
      </c>
      <c r="M162" s="16">
        <f t="shared" si="34"/>
        <v>18911.965666832948</v>
      </c>
      <c r="N162" s="16"/>
      <c r="O162" s="16"/>
      <c r="Q162" s="82" t="str">
        <f t="shared" si="24"/>
        <v/>
      </c>
      <c r="R162" s="83" t="str">
        <f t="shared" si="28"/>
        <v/>
      </c>
      <c r="S162" s="83" t="str">
        <f t="shared" si="29"/>
        <v/>
      </c>
      <c r="T162" s="83" t="str">
        <f t="shared" si="30"/>
        <v/>
      </c>
      <c r="U162" s="84" t="str">
        <f t="shared" si="31"/>
        <v/>
      </c>
    </row>
    <row r="163" spans="8:21">
      <c r="H163" s="1">
        <f t="shared" si="32"/>
        <v>155</v>
      </c>
      <c r="I163" s="2">
        <f t="shared" si="33"/>
        <v>-858160.22468861449</v>
      </c>
      <c r="J163" s="16">
        <f t="shared" si="25"/>
        <v>1777.3137118049085</v>
      </c>
      <c r="K163" s="2">
        <f t="shared" si="26"/>
        <v>-17520.771254059211</v>
      </c>
      <c r="L163" s="2">
        <f t="shared" si="27"/>
        <v>-2628.1156881088814</v>
      </c>
      <c r="M163" s="16">
        <f t="shared" si="34"/>
        <v>19298.08496586412</v>
      </c>
      <c r="N163" s="16"/>
      <c r="O163" s="16"/>
      <c r="Q163" s="82" t="str">
        <f t="shared" si="24"/>
        <v/>
      </c>
      <c r="R163" s="83" t="str">
        <f t="shared" si="28"/>
        <v/>
      </c>
      <c r="S163" s="83" t="str">
        <f t="shared" si="29"/>
        <v/>
      </c>
      <c r="T163" s="83" t="str">
        <f t="shared" si="30"/>
        <v/>
      </c>
      <c r="U163" s="84" t="str">
        <f t="shared" si="31"/>
        <v/>
      </c>
    </row>
    <row r="164" spans="8:21">
      <c r="H164" s="6">
        <f t="shared" si="32"/>
        <v>156</v>
      </c>
      <c r="I164" s="2">
        <f t="shared" si="33"/>
        <v>-877458.30965447857</v>
      </c>
      <c r="J164" s="16">
        <f t="shared" si="25"/>
        <v>1777.3137118049085</v>
      </c>
      <c r="K164" s="2">
        <f t="shared" si="26"/>
        <v>-17914.773822112271</v>
      </c>
      <c r="L164" s="2">
        <f t="shared" si="27"/>
        <v>-2687.2160733168407</v>
      </c>
      <c r="M164" s="16">
        <f t="shared" si="34"/>
        <v>19692.08753391718</v>
      </c>
      <c r="N164" s="16"/>
      <c r="O164" s="16"/>
      <c r="Q164" s="85" t="str">
        <f t="shared" si="24"/>
        <v/>
      </c>
      <c r="R164" s="86" t="str">
        <f t="shared" si="28"/>
        <v/>
      </c>
      <c r="S164" s="86" t="str">
        <f t="shared" si="29"/>
        <v/>
      </c>
      <c r="T164" s="86" t="str">
        <f t="shared" si="30"/>
        <v/>
      </c>
      <c r="U164" s="87" t="str">
        <f t="shared" si="31"/>
        <v/>
      </c>
    </row>
    <row r="165" spans="8:21">
      <c r="H165" s="1">
        <f t="shared" si="32"/>
        <v>157</v>
      </c>
      <c r="I165" s="2">
        <f t="shared" si="33"/>
        <v>-897150.39718839573</v>
      </c>
      <c r="J165" s="16">
        <f t="shared" si="25"/>
        <v>1777.3137118049085</v>
      </c>
      <c r="K165" s="2">
        <f t="shared" si="26"/>
        <v>-18316.820609263079</v>
      </c>
      <c r="L165" s="2">
        <f t="shared" si="27"/>
        <v>-2747.5230913894616</v>
      </c>
      <c r="M165" s="16">
        <f t="shared" si="34"/>
        <v>20094.134321067988</v>
      </c>
      <c r="N165" s="16"/>
      <c r="O165" s="16"/>
      <c r="Q165" s="82" t="str">
        <f t="shared" si="24"/>
        <v/>
      </c>
      <c r="R165" s="83" t="str">
        <f t="shared" si="28"/>
        <v/>
      </c>
      <c r="S165" s="83" t="str">
        <f t="shared" si="29"/>
        <v/>
      </c>
      <c r="T165" s="83" t="str">
        <f t="shared" si="30"/>
        <v/>
      </c>
      <c r="U165" s="84" t="str">
        <f t="shared" si="31"/>
        <v/>
      </c>
    </row>
    <row r="166" spans="8:21">
      <c r="H166" s="1">
        <f t="shared" si="32"/>
        <v>158</v>
      </c>
      <c r="I166" s="2">
        <f t="shared" si="33"/>
        <v>-917244.53150946368</v>
      </c>
      <c r="J166" s="16">
        <f t="shared" si="25"/>
        <v>1777.3137118049085</v>
      </c>
      <c r="K166" s="2">
        <f t="shared" si="26"/>
        <v>-18727.075851651549</v>
      </c>
      <c r="L166" s="2">
        <f t="shared" si="27"/>
        <v>-2809.0613777477324</v>
      </c>
      <c r="M166" s="16">
        <f t="shared" si="34"/>
        <v>20504.389563456458</v>
      </c>
      <c r="N166" s="16"/>
      <c r="O166" s="16"/>
      <c r="Q166" s="82" t="str">
        <f t="shared" si="24"/>
        <v/>
      </c>
      <c r="R166" s="83" t="str">
        <f t="shared" si="28"/>
        <v/>
      </c>
      <c r="S166" s="83" t="str">
        <f t="shared" si="29"/>
        <v/>
      </c>
      <c r="T166" s="83" t="str">
        <f t="shared" si="30"/>
        <v/>
      </c>
      <c r="U166" s="84" t="str">
        <f t="shared" si="31"/>
        <v/>
      </c>
    </row>
    <row r="167" spans="8:21">
      <c r="H167" s="1">
        <f t="shared" si="32"/>
        <v>159</v>
      </c>
      <c r="I167" s="2">
        <f t="shared" si="33"/>
        <v>-937748.92107292009</v>
      </c>
      <c r="J167" s="16">
        <f t="shared" si="25"/>
        <v>1777.3137118049085</v>
      </c>
      <c r="K167" s="2">
        <f t="shared" si="26"/>
        <v>-19145.707138572117</v>
      </c>
      <c r="L167" s="2">
        <f t="shared" si="27"/>
        <v>-2871.8560707858173</v>
      </c>
      <c r="M167" s="16">
        <f t="shared" si="34"/>
        <v>20923.020850377026</v>
      </c>
      <c r="N167" s="16"/>
      <c r="O167" s="16"/>
      <c r="Q167" s="82" t="str">
        <f t="shared" si="24"/>
        <v/>
      </c>
      <c r="R167" s="83" t="str">
        <f t="shared" si="28"/>
        <v/>
      </c>
      <c r="S167" s="83" t="str">
        <f t="shared" si="29"/>
        <v/>
      </c>
      <c r="T167" s="83" t="str">
        <f t="shared" si="30"/>
        <v/>
      </c>
      <c r="U167" s="84" t="str">
        <f t="shared" si="31"/>
        <v/>
      </c>
    </row>
    <row r="168" spans="8:21">
      <c r="H168" s="1">
        <f t="shared" si="32"/>
        <v>160</v>
      </c>
      <c r="I168" s="2">
        <f t="shared" si="33"/>
        <v>-958671.94192329713</v>
      </c>
      <c r="J168" s="16">
        <f t="shared" si="25"/>
        <v>1777.3137118049085</v>
      </c>
      <c r="K168" s="2">
        <f t="shared" si="26"/>
        <v>-19572.885480933983</v>
      </c>
      <c r="L168" s="2">
        <f t="shared" si="27"/>
        <v>-2935.9328221400974</v>
      </c>
      <c r="M168" s="16">
        <f t="shared" si="34"/>
        <v>21350.199192738892</v>
      </c>
      <c r="N168" s="16"/>
      <c r="O168" s="16"/>
      <c r="Q168" s="82" t="str">
        <f t="shared" si="24"/>
        <v/>
      </c>
      <c r="R168" s="83" t="str">
        <f t="shared" si="28"/>
        <v/>
      </c>
      <c r="S168" s="83" t="str">
        <f t="shared" si="29"/>
        <v/>
      </c>
      <c r="T168" s="83" t="str">
        <f t="shared" si="30"/>
        <v/>
      </c>
      <c r="U168" s="84" t="str">
        <f t="shared" si="31"/>
        <v/>
      </c>
    </row>
    <row r="169" spans="8:21">
      <c r="H169" s="1">
        <f t="shared" si="32"/>
        <v>161</v>
      </c>
      <c r="I169" s="2">
        <f t="shared" si="33"/>
        <v>-980022.14111603599</v>
      </c>
      <c r="J169" s="16">
        <f t="shared" ref="J169:J200" si="35">$C$14</f>
        <v>1777.3137118049085</v>
      </c>
      <c r="K169" s="2">
        <f t="shared" si="26"/>
        <v>-20008.785381119069</v>
      </c>
      <c r="L169" s="2">
        <f t="shared" si="27"/>
        <v>-3001.3178071678603</v>
      </c>
      <c r="M169" s="16">
        <f t="shared" si="34"/>
        <v>21786.099092923978</v>
      </c>
      <c r="N169" s="16"/>
      <c r="O169" s="16"/>
      <c r="Q169" s="82" t="str">
        <f t="shared" si="24"/>
        <v/>
      </c>
      <c r="R169" s="83" t="str">
        <f t="shared" si="28"/>
        <v/>
      </c>
      <c r="S169" s="83" t="str">
        <f t="shared" si="29"/>
        <v/>
      </c>
      <c r="T169" s="83" t="str">
        <f t="shared" si="30"/>
        <v/>
      </c>
      <c r="U169" s="84" t="str">
        <f t="shared" si="31"/>
        <v/>
      </c>
    </row>
    <row r="170" spans="8:21">
      <c r="H170" s="1">
        <f t="shared" si="32"/>
        <v>162</v>
      </c>
      <c r="I170" s="2">
        <f t="shared" si="33"/>
        <v>-1001808.2402089599</v>
      </c>
      <c r="J170" s="16">
        <f t="shared" si="35"/>
        <v>1777.3137118049085</v>
      </c>
      <c r="K170" s="2">
        <f t="shared" si="26"/>
        <v>-20453.584904266263</v>
      </c>
      <c r="L170" s="2">
        <f t="shared" si="27"/>
        <v>-3068.0377356399395</v>
      </c>
      <c r="M170" s="16">
        <f t="shared" si="34"/>
        <v>22230.898616071172</v>
      </c>
      <c r="N170" s="16"/>
      <c r="O170" s="16"/>
      <c r="Q170" s="82" t="str">
        <f t="shared" si="24"/>
        <v/>
      </c>
      <c r="R170" s="83" t="str">
        <f t="shared" si="28"/>
        <v/>
      </c>
      <c r="S170" s="83" t="str">
        <f t="shared" si="29"/>
        <v/>
      </c>
      <c r="T170" s="83" t="str">
        <f t="shared" si="30"/>
        <v/>
      </c>
      <c r="U170" s="84" t="str">
        <f t="shared" si="31"/>
        <v/>
      </c>
    </row>
    <row r="171" spans="8:21">
      <c r="H171" s="1">
        <f t="shared" si="32"/>
        <v>163</v>
      </c>
      <c r="I171" s="2">
        <f t="shared" si="33"/>
        <v>-1024039.1388250311</v>
      </c>
      <c r="J171" s="16">
        <f t="shared" si="35"/>
        <v>1777.3137118049085</v>
      </c>
      <c r="K171" s="2">
        <f t="shared" si="26"/>
        <v>-20907.465751011052</v>
      </c>
      <c r="L171" s="2">
        <f t="shared" si="27"/>
        <v>-3136.1198626516575</v>
      </c>
      <c r="M171" s="16">
        <f t="shared" si="34"/>
        <v>22684.779462815961</v>
      </c>
      <c r="N171" s="16"/>
      <c r="O171" s="16"/>
      <c r="Q171" s="82" t="str">
        <f t="shared" si="24"/>
        <v/>
      </c>
      <c r="R171" s="83" t="str">
        <f t="shared" si="28"/>
        <v/>
      </c>
      <c r="S171" s="83" t="str">
        <f t="shared" si="29"/>
        <v/>
      </c>
      <c r="T171" s="83" t="str">
        <f t="shared" si="30"/>
        <v/>
      </c>
      <c r="U171" s="84" t="str">
        <f t="shared" si="31"/>
        <v/>
      </c>
    </row>
    <row r="172" spans="8:21">
      <c r="H172" s="1">
        <f t="shared" si="32"/>
        <v>164</v>
      </c>
      <c r="I172" s="2">
        <f t="shared" si="33"/>
        <v>-1046723.9182878471</v>
      </c>
      <c r="J172" s="16">
        <f t="shared" si="35"/>
        <v>1777.3137118049085</v>
      </c>
      <c r="K172" s="2">
        <f t="shared" si="26"/>
        <v>-21370.61333171021</v>
      </c>
      <c r="L172" s="2">
        <f t="shared" si="27"/>
        <v>-3205.5919997565315</v>
      </c>
      <c r="M172" s="16">
        <f t="shared" si="34"/>
        <v>23147.927043515119</v>
      </c>
      <c r="N172" s="16"/>
      <c r="O172" s="16"/>
      <c r="Q172" s="82" t="str">
        <f t="shared" si="24"/>
        <v/>
      </c>
      <c r="R172" s="83" t="str">
        <f t="shared" si="28"/>
        <v/>
      </c>
      <c r="S172" s="83" t="str">
        <f t="shared" si="29"/>
        <v/>
      </c>
      <c r="T172" s="83" t="str">
        <f t="shared" si="30"/>
        <v/>
      </c>
      <c r="U172" s="84" t="str">
        <f t="shared" si="31"/>
        <v/>
      </c>
    </row>
    <row r="173" spans="8:21">
      <c r="H173" s="1">
        <f t="shared" si="32"/>
        <v>165</v>
      </c>
      <c r="I173" s="2">
        <f t="shared" si="33"/>
        <v>-1069871.8453313622</v>
      </c>
      <c r="J173" s="16">
        <f t="shared" si="35"/>
        <v>1777.3137118049085</v>
      </c>
      <c r="K173" s="2">
        <f t="shared" si="26"/>
        <v>-21843.216842181977</v>
      </c>
      <c r="L173" s="2">
        <f t="shared" si="27"/>
        <v>-3276.4825263272965</v>
      </c>
      <c r="M173" s="16">
        <f t="shared" si="34"/>
        <v>23620.530553986886</v>
      </c>
      <c r="N173" s="16"/>
      <c r="O173" s="16"/>
      <c r="Q173" s="82" t="str">
        <f t="shared" si="24"/>
        <v/>
      </c>
      <c r="R173" s="83" t="str">
        <f t="shared" si="28"/>
        <v/>
      </c>
      <c r="S173" s="83" t="str">
        <f t="shared" si="29"/>
        <v/>
      </c>
      <c r="T173" s="83" t="str">
        <f t="shared" si="30"/>
        <v/>
      </c>
      <c r="U173" s="84" t="str">
        <f t="shared" si="31"/>
        <v/>
      </c>
    </row>
    <row r="174" spans="8:21">
      <c r="H174" s="1">
        <f t="shared" si="32"/>
        <v>166</v>
      </c>
      <c r="I174" s="2">
        <f t="shared" si="33"/>
        <v>-1093492.375885349</v>
      </c>
      <c r="J174" s="16">
        <f t="shared" si="35"/>
        <v>1777.3137118049085</v>
      </c>
      <c r="K174" s="2">
        <f t="shared" si="26"/>
        <v>-22325.469340992542</v>
      </c>
      <c r="L174" s="2">
        <f t="shared" si="27"/>
        <v>-3348.820401148881</v>
      </c>
      <c r="M174" s="16">
        <f t="shared" si="34"/>
        <v>24102.783052797451</v>
      </c>
      <c r="N174" s="16"/>
      <c r="O174" s="16"/>
      <c r="Q174" s="82" t="str">
        <f t="shared" si="24"/>
        <v/>
      </c>
      <c r="R174" s="83" t="str">
        <f t="shared" si="28"/>
        <v/>
      </c>
      <c r="S174" s="83" t="str">
        <f t="shared" si="29"/>
        <v/>
      </c>
      <c r="T174" s="83" t="str">
        <f t="shared" si="30"/>
        <v/>
      </c>
      <c r="U174" s="84" t="str">
        <f t="shared" si="31"/>
        <v/>
      </c>
    </row>
    <row r="175" spans="8:21">
      <c r="H175" s="1">
        <f t="shared" si="32"/>
        <v>167</v>
      </c>
      <c r="I175" s="2">
        <f t="shared" si="33"/>
        <v>-1117595.1589381464</v>
      </c>
      <c r="J175" s="16">
        <f t="shared" si="35"/>
        <v>1777.3137118049085</v>
      </c>
      <c r="K175" s="2">
        <f t="shared" si="26"/>
        <v>-22817.567828320491</v>
      </c>
      <c r="L175" s="2">
        <f t="shared" si="27"/>
        <v>-3422.6351742480733</v>
      </c>
      <c r="M175" s="16">
        <f t="shared" si="34"/>
        <v>24594.8815401254</v>
      </c>
      <c r="N175" s="16"/>
      <c r="O175" s="16"/>
      <c r="Q175" s="82" t="str">
        <f t="shared" si="24"/>
        <v/>
      </c>
      <c r="R175" s="83" t="str">
        <f t="shared" si="28"/>
        <v/>
      </c>
      <c r="S175" s="83" t="str">
        <f t="shared" si="29"/>
        <v/>
      </c>
      <c r="T175" s="83" t="str">
        <f t="shared" si="30"/>
        <v/>
      </c>
      <c r="U175" s="84" t="str">
        <f t="shared" si="31"/>
        <v/>
      </c>
    </row>
    <row r="176" spans="8:21">
      <c r="H176" s="6">
        <f t="shared" si="32"/>
        <v>168</v>
      </c>
      <c r="I176" s="2">
        <f t="shared" si="33"/>
        <v>-1142190.0404782719</v>
      </c>
      <c r="J176" s="16">
        <f t="shared" si="35"/>
        <v>1777.3137118049085</v>
      </c>
      <c r="K176" s="2">
        <f t="shared" si="26"/>
        <v>-23319.713326431385</v>
      </c>
      <c r="L176" s="2">
        <f t="shared" si="27"/>
        <v>-3497.9569989647075</v>
      </c>
      <c r="M176" s="16">
        <f t="shared" si="34"/>
        <v>25097.027038236294</v>
      </c>
      <c r="N176" s="16"/>
      <c r="O176" s="16"/>
      <c r="Q176" s="85" t="str">
        <f t="shared" si="24"/>
        <v/>
      </c>
      <c r="R176" s="86" t="str">
        <f t="shared" si="28"/>
        <v/>
      </c>
      <c r="S176" s="86" t="str">
        <f t="shared" si="29"/>
        <v/>
      </c>
      <c r="T176" s="86" t="str">
        <f t="shared" si="30"/>
        <v/>
      </c>
      <c r="U176" s="87" t="str">
        <f t="shared" si="31"/>
        <v/>
      </c>
    </row>
    <row r="177" spans="8:21">
      <c r="H177" s="1">
        <f t="shared" si="32"/>
        <v>169</v>
      </c>
      <c r="I177" s="2">
        <f t="shared" si="33"/>
        <v>-1167287.0675165083</v>
      </c>
      <c r="J177" s="16">
        <f t="shared" si="35"/>
        <v>1777.3137118049085</v>
      </c>
      <c r="K177" s="2">
        <f t="shared" si="26"/>
        <v>-23832.110961795377</v>
      </c>
      <c r="L177" s="2">
        <f t="shared" si="27"/>
        <v>-3574.8166442693064</v>
      </c>
      <c r="M177" s="16">
        <f t="shared" si="34"/>
        <v>25609.424673600286</v>
      </c>
      <c r="N177" s="16"/>
      <c r="O177" s="16"/>
      <c r="Q177" s="82" t="str">
        <f t="shared" si="24"/>
        <v/>
      </c>
      <c r="R177" s="83" t="str">
        <f t="shared" si="28"/>
        <v/>
      </c>
      <c r="S177" s="83" t="str">
        <f t="shared" si="29"/>
        <v/>
      </c>
      <c r="T177" s="83" t="str">
        <f t="shared" si="30"/>
        <v/>
      </c>
      <c r="U177" s="84" t="str">
        <f t="shared" si="31"/>
        <v/>
      </c>
    </row>
    <row r="178" spans="8:21">
      <c r="H178" s="1">
        <f t="shared" si="32"/>
        <v>170</v>
      </c>
      <c r="I178" s="2">
        <f t="shared" si="33"/>
        <v>-1192896.4921901086</v>
      </c>
      <c r="J178" s="16">
        <f t="shared" si="35"/>
        <v>1777.3137118049085</v>
      </c>
      <c r="K178" s="2">
        <f t="shared" si="26"/>
        <v>-24354.970048881383</v>
      </c>
      <c r="L178" s="2">
        <f t="shared" si="27"/>
        <v>-3653.2455073322076</v>
      </c>
      <c r="M178" s="16">
        <f t="shared" si="34"/>
        <v>26132.283760686292</v>
      </c>
      <c r="N178" s="16"/>
      <c r="O178" s="16"/>
      <c r="Q178" s="82" t="str">
        <f t="shared" si="24"/>
        <v/>
      </c>
      <c r="R178" s="83" t="str">
        <f t="shared" si="28"/>
        <v/>
      </c>
      <c r="S178" s="83" t="str">
        <f t="shared" si="29"/>
        <v/>
      </c>
      <c r="T178" s="83" t="str">
        <f t="shared" si="30"/>
        <v/>
      </c>
      <c r="U178" s="84" t="str">
        <f t="shared" si="31"/>
        <v/>
      </c>
    </row>
    <row r="179" spans="8:21">
      <c r="H179" s="1">
        <f t="shared" si="32"/>
        <v>171</v>
      </c>
      <c r="I179" s="2">
        <f t="shared" si="33"/>
        <v>-1219028.775950795</v>
      </c>
      <c r="J179" s="16">
        <f t="shared" si="35"/>
        <v>1777.3137118049085</v>
      </c>
      <c r="K179" s="2">
        <f t="shared" si="26"/>
        <v>-24888.504175662067</v>
      </c>
      <c r="L179" s="2">
        <f t="shared" si="27"/>
        <v>-3733.2756263493097</v>
      </c>
      <c r="M179" s="16">
        <f t="shared" si="34"/>
        <v>26665.817887466976</v>
      </c>
      <c r="N179" s="16"/>
      <c r="O179" s="16"/>
      <c r="Q179" s="82" t="str">
        <f t="shared" si="24"/>
        <v/>
      </c>
      <c r="R179" s="83" t="str">
        <f t="shared" si="28"/>
        <v/>
      </c>
      <c r="S179" s="83" t="str">
        <f t="shared" si="29"/>
        <v/>
      </c>
      <c r="T179" s="83" t="str">
        <f t="shared" si="30"/>
        <v/>
      </c>
      <c r="U179" s="84" t="str">
        <f t="shared" si="31"/>
        <v/>
      </c>
    </row>
    <row r="180" spans="8:21">
      <c r="H180" s="1">
        <f t="shared" si="32"/>
        <v>172</v>
      </c>
      <c r="I180" s="2">
        <f t="shared" si="33"/>
        <v>-1245694.5938382619</v>
      </c>
      <c r="J180" s="16">
        <f t="shared" si="35"/>
        <v>1777.3137118049085</v>
      </c>
      <c r="K180" s="2">
        <f t="shared" si="26"/>
        <v>-25432.931290864515</v>
      </c>
      <c r="L180" s="2">
        <f t="shared" si="27"/>
        <v>-3814.9396936296771</v>
      </c>
      <c r="M180" s="16">
        <f t="shared" si="34"/>
        <v>27210.245002669424</v>
      </c>
      <c r="N180" s="16"/>
      <c r="O180" s="16"/>
      <c r="Q180" s="82" t="str">
        <f t="shared" si="24"/>
        <v/>
      </c>
      <c r="R180" s="83" t="str">
        <f t="shared" si="28"/>
        <v/>
      </c>
      <c r="S180" s="83" t="str">
        <f t="shared" si="29"/>
        <v/>
      </c>
      <c r="T180" s="83" t="str">
        <f t="shared" si="30"/>
        <v/>
      </c>
      <c r="U180" s="84" t="str">
        <f t="shared" si="31"/>
        <v/>
      </c>
    </row>
    <row r="181" spans="8:21">
      <c r="H181" s="1">
        <f t="shared" si="32"/>
        <v>173</v>
      </c>
      <c r="I181" s="2">
        <f t="shared" si="33"/>
        <v>-1272904.8388409314</v>
      </c>
      <c r="J181" s="16">
        <f t="shared" si="35"/>
        <v>1777.3137118049085</v>
      </c>
      <c r="K181" s="2">
        <f t="shared" si="26"/>
        <v>-25988.473793002351</v>
      </c>
      <c r="L181" s="2">
        <f t="shared" si="27"/>
        <v>-3898.2710689503524</v>
      </c>
      <c r="M181" s="16">
        <f t="shared" si="34"/>
        <v>27765.78750480726</v>
      </c>
      <c r="N181" s="16"/>
      <c r="O181" s="16"/>
      <c r="Q181" s="82" t="str">
        <f t="shared" si="24"/>
        <v/>
      </c>
      <c r="R181" s="83" t="str">
        <f t="shared" si="28"/>
        <v/>
      </c>
      <c r="S181" s="83" t="str">
        <f t="shared" si="29"/>
        <v/>
      </c>
      <c r="T181" s="83" t="str">
        <f t="shared" si="30"/>
        <v/>
      </c>
      <c r="U181" s="84" t="str">
        <f t="shared" si="31"/>
        <v/>
      </c>
    </row>
    <row r="182" spans="8:21">
      <c r="H182" s="1">
        <f t="shared" si="32"/>
        <v>174</v>
      </c>
      <c r="I182" s="2">
        <f t="shared" si="33"/>
        <v>-1300670.6263457388</v>
      </c>
      <c r="J182" s="16">
        <f t="shared" si="35"/>
        <v>1777.3137118049085</v>
      </c>
      <c r="K182" s="2">
        <f t="shared" si="26"/>
        <v>-26555.3586212255</v>
      </c>
      <c r="L182" s="2">
        <f t="shared" si="27"/>
        <v>-3983.3037931838248</v>
      </c>
      <c r="M182" s="16">
        <f t="shared" si="34"/>
        <v>28332.672333030408</v>
      </c>
      <c r="N182" s="16"/>
      <c r="O182" s="16"/>
      <c r="Q182" s="82" t="str">
        <f t="shared" si="24"/>
        <v/>
      </c>
      <c r="R182" s="83" t="str">
        <f t="shared" si="28"/>
        <v/>
      </c>
      <c r="S182" s="83" t="str">
        <f t="shared" si="29"/>
        <v/>
      </c>
      <c r="T182" s="83" t="str">
        <f t="shared" si="30"/>
        <v/>
      </c>
      <c r="U182" s="84" t="str">
        <f t="shared" si="31"/>
        <v/>
      </c>
    </row>
    <row r="183" spans="8:21">
      <c r="H183" s="1">
        <f t="shared" si="32"/>
        <v>175</v>
      </c>
      <c r="I183" s="2">
        <f t="shared" si="33"/>
        <v>-1329003.2986787693</v>
      </c>
      <c r="J183" s="16">
        <f t="shared" si="35"/>
        <v>1777.3137118049085</v>
      </c>
      <c r="K183" s="2">
        <f t="shared" si="26"/>
        <v>-27133.817348024873</v>
      </c>
      <c r="L183" s="2">
        <f t="shared" si="27"/>
        <v>-4070.0726022037306</v>
      </c>
      <c r="M183" s="16">
        <f t="shared" si="34"/>
        <v>28911.131059829782</v>
      </c>
      <c r="N183" s="16"/>
      <c r="O183" s="16"/>
      <c r="Q183" s="82" t="str">
        <f t="shared" si="24"/>
        <v/>
      </c>
      <c r="R183" s="83" t="str">
        <f t="shared" si="28"/>
        <v/>
      </c>
      <c r="S183" s="83" t="str">
        <f t="shared" si="29"/>
        <v/>
      </c>
      <c r="T183" s="83" t="str">
        <f t="shared" si="30"/>
        <v/>
      </c>
      <c r="U183" s="84" t="str">
        <f t="shared" si="31"/>
        <v/>
      </c>
    </row>
    <row r="184" spans="8:21">
      <c r="H184" s="1">
        <f t="shared" si="32"/>
        <v>176</v>
      </c>
      <c r="I184" s="2">
        <f t="shared" si="33"/>
        <v>-1357914.4297385991</v>
      </c>
      <c r="J184" s="16">
        <f t="shared" si="35"/>
        <v>1777.3137118049085</v>
      </c>
      <c r="K184" s="2">
        <f t="shared" si="26"/>
        <v>-27724.086273829733</v>
      </c>
      <c r="L184" s="2">
        <f t="shared" si="27"/>
        <v>-4158.6129410744597</v>
      </c>
      <c r="M184" s="16">
        <f t="shared" si="34"/>
        <v>29501.399985634642</v>
      </c>
      <c r="N184" s="16"/>
      <c r="O184" s="16"/>
      <c r="Q184" s="82" t="str">
        <f t="shared" si="24"/>
        <v/>
      </c>
      <c r="R184" s="83" t="str">
        <f t="shared" si="28"/>
        <v/>
      </c>
      <c r="S184" s="83" t="str">
        <f t="shared" si="29"/>
        <v/>
      </c>
      <c r="T184" s="83" t="str">
        <f t="shared" si="30"/>
        <v/>
      </c>
      <c r="U184" s="84" t="str">
        <f t="shared" si="31"/>
        <v/>
      </c>
    </row>
    <row r="185" spans="8:21">
      <c r="H185" s="1">
        <f t="shared" si="32"/>
        <v>177</v>
      </c>
      <c r="I185" s="2">
        <f t="shared" si="33"/>
        <v>-1387415.8297242338</v>
      </c>
      <c r="J185" s="16">
        <f t="shared" si="35"/>
        <v>1777.3137118049085</v>
      </c>
      <c r="K185" s="2">
        <f t="shared" si="26"/>
        <v>-28326.40652353644</v>
      </c>
      <c r="L185" s="2">
        <f t="shared" si="27"/>
        <v>-4248.9609785304656</v>
      </c>
      <c r="M185" s="16">
        <f t="shared" si="34"/>
        <v>30103.720235341349</v>
      </c>
      <c r="N185" s="16"/>
      <c r="O185" s="16"/>
      <c r="Q185" s="82" t="str">
        <f t="shared" si="24"/>
        <v/>
      </c>
      <c r="R185" s="83" t="str">
        <f t="shared" si="28"/>
        <v/>
      </c>
      <c r="S185" s="83" t="str">
        <f t="shared" si="29"/>
        <v/>
      </c>
      <c r="T185" s="83" t="str">
        <f t="shared" si="30"/>
        <v/>
      </c>
      <c r="U185" s="84" t="str">
        <f t="shared" si="31"/>
        <v/>
      </c>
    </row>
    <row r="186" spans="8:21">
      <c r="H186" s="1">
        <f t="shared" si="32"/>
        <v>178</v>
      </c>
      <c r="I186" s="2">
        <f t="shared" si="33"/>
        <v>-1417519.5499595753</v>
      </c>
      <c r="J186" s="16">
        <f t="shared" si="35"/>
        <v>1777.3137118049085</v>
      </c>
      <c r="K186" s="2">
        <f t="shared" si="26"/>
        <v>-28941.024145007996</v>
      </c>
      <c r="L186" s="2">
        <f t="shared" si="27"/>
        <v>-4341.1536217511994</v>
      </c>
      <c r="M186" s="16">
        <f t="shared" si="34"/>
        <v>30718.337856812905</v>
      </c>
      <c r="N186" s="16"/>
      <c r="O186" s="16"/>
      <c r="Q186" s="82" t="str">
        <f t="shared" ref="Q186:Q248" si="36">IF(INT(I186)&lt;=0,"",I186)</f>
        <v/>
      </c>
      <c r="R186" s="83" t="str">
        <f t="shared" si="28"/>
        <v/>
      </c>
      <c r="S186" s="83" t="str">
        <f t="shared" si="29"/>
        <v/>
      </c>
      <c r="T186" s="83" t="str">
        <f t="shared" si="30"/>
        <v/>
      </c>
      <c r="U186" s="84" t="str">
        <f t="shared" si="31"/>
        <v/>
      </c>
    </row>
    <row r="187" spans="8:21">
      <c r="H187" s="1">
        <f t="shared" si="32"/>
        <v>179</v>
      </c>
      <c r="I187" s="2">
        <f t="shared" si="33"/>
        <v>-1448237.8878163882</v>
      </c>
      <c r="J187" s="16">
        <f t="shared" si="35"/>
        <v>1777.3137118049085</v>
      </c>
      <c r="K187" s="2">
        <f t="shared" si="26"/>
        <v>-29568.190209584591</v>
      </c>
      <c r="L187" s="2">
        <f t="shared" si="27"/>
        <v>-4435.2285314376886</v>
      </c>
      <c r="M187" s="16">
        <f t="shared" si="34"/>
        <v>31345.5039213895</v>
      </c>
      <c r="N187" s="16"/>
      <c r="O187" s="16"/>
      <c r="Q187" s="82" t="str">
        <f t="shared" si="36"/>
        <v/>
      </c>
      <c r="R187" s="83" t="str">
        <f t="shared" si="28"/>
        <v/>
      </c>
      <c r="S187" s="83" t="str">
        <f t="shared" si="29"/>
        <v/>
      </c>
      <c r="T187" s="83" t="str">
        <f t="shared" si="30"/>
        <v/>
      </c>
      <c r="U187" s="84" t="str">
        <f t="shared" si="31"/>
        <v/>
      </c>
    </row>
    <row r="188" spans="8:21">
      <c r="H188" s="6">
        <f t="shared" si="32"/>
        <v>180</v>
      </c>
      <c r="I188" s="2">
        <f t="shared" si="33"/>
        <v>-1479583.3917377777</v>
      </c>
      <c r="J188" s="16">
        <f t="shared" si="35"/>
        <v>1777.3137118049085</v>
      </c>
      <c r="K188" s="2">
        <f t="shared" si="26"/>
        <v>-30208.160914646294</v>
      </c>
      <c r="L188" s="2">
        <f t="shared" si="27"/>
        <v>-4531.224137196944</v>
      </c>
      <c r="M188" s="16">
        <f t="shared" si="34"/>
        <v>31985.474626451203</v>
      </c>
      <c r="N188" s="16"/>
      <c r="O188" s="16"/>
      <c r="Q188" s="85" t="str">
        <f t="shared" si="36"/>
        <v/>
      </c>
      <c r="R188" s="86" t="str">
        <f t="shared" si="28"/>
        <v/>
      </c>
      <c r="S188" s="86" t="str">
        <f t="shared" si="29"/>
        <v/>
      </c>
      <c r="T188" s="86" t="str">
        <f t="shared" si="30"/>
        <v/>
      </c>
      <c r="U188" s="87" t="str">
        <f t="shared" si="31"/>
        <v/>
      </c>
    </row>
    <row r="189" spans="8:21">
      <c r="H189" s="1">
        <f t="shared" si="32"/>
        <v>181</v>
      </c>
      <c r="I189" s="2">
        <f t="shared" si="33"/>
        <v>-1511568.866364229</v>
      </c>
      <c r="J189" s="16">
        <f t="shared" si="35"/>
        <v>1777.3137118049085</v>
      </c>
      <c r="K189" s="2">
        <f t="shared" si="26"/>
        <v>-30861.197688269676</v>
      </c>
      <c r="L189" s="2">
        <f t="shared" si="27"/>
        <v>-4629.1796532404514</v>
      </c>
      <c r="M189" s="16">
        <f t="shared" si="34"/>
        <v>32638.511400074585</v>
      </c>
      <c r="N189" s="16"/>
      <c r="O189" s="16"/>
      <c r="Q189" s="82" t="str">
        <f t="shared" si="36"/>
        <v/>
      </c>
      <c r="R189" s="83" t="str">
        <f t="shared" si="28"/>
        <v/>
      </c>
      <c r="S189" s="83" t="str">
        <f t="shared" si="29"/>
        <v/>
      </c>
      <c r="T189" s="83" t="str">
        <f t="shared" si="30"/>
        <v/>
      </c>
      <c r="U189" s="84" t="str">
        <f t="shared" si="31"/>
        <v/>
      </c>
    </row>
    <row r="190" spans="8:21">
      <c r="H190" s="1">
        <f t="shared" si="32"/>
        <v>182</v>
      </c>
      <c r="I190" s="2">
        <f t="shared" si="33"/>
        <v>-1544207.3777643037</v>
      </c>
      <c r="J190" s="16">
        <f t="shared" si="35"/>
        <v>1777.3137118049085</v>
      </c>
      <c r="K190" s="2">
        <f t="shared" si="26"/>
        <v>-31527.5672960212</v>
      </c>
      <c r="L190" s="2">
        <f t="shared" si="27"/>
        <v>-4729.1350944031801</v>
      </c>
      <c r="M190" s="16">
        <f t="shared" si="34"/>
        <v>33304.881007826109</v>
      </c>
      <c r="N190" s="16"/>
      <c r="O190" s="16"/>
      <c r="Q190" s="82" t="str">
        <f t="shared" si="36"/>
        <v/>
      </c>
      <c r="R190" s="83" t="str">
        <f t="shared" si="28"/>
        <v/>
      </c>
      <c r="S190" s="83" t="str">
        <f t="shared" si="29"/>
        <v/>
      </c>
      <c r="T190" s="83" t="str">
        <f t="shared" si="30"/>
        <v/>
      </c>
      <c r="U190" s="84" t="str">
        <f t="shared" si="31"/>
        <v/>
      </c>
    </row>
    <row r="191" spans="8:21">
      <c r="H191" s="1">
        <f t="shared" si="32"/>
        <v>183</v>
      </c>
      <c r="I191" s="2">
        <f t="shared" si="33"/>
        <v>-1577512.2587721299</v>
      </c>
      <c r="J191" s="16">
        <f t="shared" si="35"/>
        <v>1777.3137118049085</v>
      </c>
      <c r="K191" s="2">
        <f t="shared" si="26"/>
        <v>-32207.541949930986</v>
      </c>
      <c r="L191" s="2">
        <f t="shared" si="27"/>
        <v>-4831.1312924896474</v>
      </c>
      <c r="M191" s="16">
        <f t="shared" si="34"/>
        <v>33984.855661735892</v>
      </c>
      <c r="N191" s="16"/>
      <c r="O191" s="16"/>
      <c r="Q191" s="82" t="str">
        <f t="shared" si="36"/>
        <v/>
      </c>
      <c r="R191" s="83" t="str">
        <f t="shared" si="28"/>
        <v/>
      </c>
      <c r="S191" s="83" t="str">
        <f t="shared" si="29"/>
        <v/>
      </c>
      <c r="T191" s="83" t="str">
        <f t="shared" si="30"/>
        <v/>
      </c>
      <c r="U191" s="84" t="str">
        <f t="shared" si="31"/>
        <v/>
      </c>
    </row>
    <row r="192" spans="8:21">
      <c r="H192" s="1">
        <f t="shared" si="32"/>
        <v>184</v>
      </c>
      <c r="I192" s="2">
        <f t="shared" si="33"/>
        <v>-1611497.1144338658</v>
      </c>
      <c r="J192" s="16">
        <f t="shared" si="35"/>
        <v>1777.3137118049085</v>
      </c>
      <c r="K192" s="2">
        <f t="shared" si="26"/>
        <v>-32901.399419691428</v>
      </c>
      <c r="L192" s="2">
        <f t="shared" si="27"/>
        <v>-4935.2099129537137</v>
      </c>
      <c r="M192" s="16">
        <f t="shared" si="34"/>
        <v>34678.713131496334</v>
      </c>
      <c r="N192" s="16"/>
      <c r="O192" s="16"/>
      <c r="Q192" s="82" t="str">
        <f t="shared" si="36"/>
        <v/>
      </c>
      <c r="R192" s="83" t="str">
        <f t="shared" si="28"/>
        <v/>
      </c>
      <c r="S192" s="83" t="str">
        <f t="shared" si="29"/>
        <v/>
      </c>
      <c r="T192" s="83" t="str">
        <f t="shared" si="30"/>
        <v/>
      </c>
      <c r="U192" s="84" t="str">
        <f t="shared" si="31"/>
        <v/>
      </c>
    </row>
    <row r="193" spans="8:21">
      <c r="H193" s="1">
        <f t="shared" si="32"/>
        <v>185</v>
      </c>
      <c r="I193" s="2">
        <f t="shared" si="33"/>
        <v>-1646175.8275653622</v>
      </c>
      <c r="J193" s="16">
        <f t="shared" si="35"/>
        <v>1777.3137118049085</v>
      </c>
      <c r="K193" s="2">
        <f t="shared" si="26"/>
        <v>-33609.423146126144</v>
      </c>
      <c r="L193" s="2">
        <f t="shared" si="27"/>
        <v>-5041.4134719189215</v>
      </c>
      <c r="M193" s="16">
        <f t="shared" si="34"/>
        <v>35386.73685793105</v>
      </c>
      <c r="N193" s="16"/>
      <c r="O193" s="16"/>
      <c r="Q193" s="82" t="str">
        <f t="shared" si="36"/>
        <v/>
      </c>
      <c r="R193" s="83" t="str">
        <f t="shared" si="28"/>
        <v/>
      </c>
      <c r="S193" s="83" t="str">
        <f t="shared" si="29"/>
        <v/>
      </c>
      <c r="T193" s="83" t="str">
        <f t="shared" si="30"/>
        <v/>
      </c>
      <c r="U193" s="84" t="str">
        <f t="shared" si="31"/>
        <v/>
      </c>
    </row>
    <row r="194" spans="8:21">
      <c r="H194" s="1">
        <f t="shared" si="32"/>
        <v>186</v>
      </c>
      <c r="I194" s="2">
        <f t="shared" si="33"/>
        <v>-1681562.5644232933</v>
      </c>
      <c r="J194" s="16">
        <f t="shared" si="35"/>
        <v>1777.3137118049085</v>
      </c>
      <c r="K194" s="2">
        <f t="shared" si="26"/>
        <v>-34331.902356975574</v>
      </c>
      <c r="L194" s="2">
        <f t="shared" si="27"/>
        <v>-5149.7853535463355</v>
      </c>
      <c r="M194" s="16">
        <f t="shared" si="34"/>
        <v>36109.216068780479</v>
      </c>
      <c r="N194" s="16"/>
      <c r="O194" s="16"/>
      <c r="Q194" s="82" t="str">
        <f t="shared" si="36"/>
        <v/>
      </c>
      <c r="R194" s="83" t="str">
        <f t="shared" si="28"/>
        <v/>
      </c>
      <c r="S194" s="83" t="str">
        <f t="shared" si="29"/>
        <v/>
      </c>
      <c r="T194" s="83" t="str">
        <f t="shared" si="30"/>
        <v/>
      </c>
      <c r="U194" s="84" t="str">
        <f t="shared" si="31"/>
        <v/>
      </c>
    </row>
    <row r="195" spans="8:21">
      <c r="H195" s="1">
        <f t="shared" si="32"/>
        <v>187</v>
      </c>
      <c r="I195" s="2">
        <f t="shared" si="33"/>
        <v>-1717671.7804920739</v>
      </c>
      <c r="J195" s="16">
        <f t="shared" si="35"/>
        <v>1777.3137118049085</v>
      </c>
      <c r="K195" s="2">
        <f t="shared" si="26"/>
        <v>-35069.13218504651</v>
      </c>
      <c r="L195" s="2">
        <f t="shared" si="27"/>
        <v>-5260.3698277569765</v>
      </c>
      <c r="M195" s="16">
        <f t="shared" si="34"/>
        <v>36846.445896851415</v>
      </c>
      <c r="N195" s="16"/>
      <c r="O195" s="16"/>
      <c r="Q195" s="82" t="str">
        <f t="shared" si="36"/>
        <v/>
      </c>
      <c r="R195" s="83" t="str">
        <f t="shared" si="28"/>
        <v/>
      </c>
      <c r="S195" s="83" t="str">
        <f t="shared" si="29"/>
        <v/>
      </c>
      <c r="T195" s="83" t="str">
        <f t="shared" si="30"/>
        <v/>
      </c>
      <c r="U195" s="84" t="str">
        <f t="shared" si="31"/>
        <v/>
      </c>
    </row>
    <row r="196" spans="8:21">
      <c r="H196" s="1">
        <f t="shared" si="32"/>
        <v>188</v>
      </c>
      <c r="I196" s="2">
        <f t="shared" si="33"/>
        <v>-1754518.2263889252</v>
      </c>
      <c r="J196" s="16">
        <f t="shared" si="35"/>
        <v>1777.3137118049085</v>
      </c>
      <c r="K196" s="2">
        <f t="shared" si="26"/>
        <v>-35821.413788773891</v>
      </c>
      <c r="L196" s="2">
        <f t="shared" si="27"/>
        <v>-5373.2120683160838</v>
      </c>
      <c r="M196" s="16">
        <f t="shared" si="34"/>
        <v>37598.727500578796</v>
      </c>
      <c r="N196" s="16"/>
      <c r="O196" s="16"/>
      <c r="Q196" s="82" t="str">
        <f t="shared" si="36"/>
        <v/>
      </c>
      <c r="R196" s="83" t="str">
        <f t="shared" si="28"/>
        <v/>
      </c>
      <c r="S196" s="83" t="str">
        <f t="shared" si="29"/>
        <v/>
      </c>
      <c r="T196" s="83" t="str">
        <f t="shared" si="30"/>
        <v/>
      </c>
      <c r="U196" s="84" t="str">
        <f t="shared" si="31"/>
        <v/>
      </c>
    </row>
    <row r="197" spans="8:21">
      <c r="H197" s="1">
        <f t="shared" si="32"/>
        <v>189</v>
      </c>
      <c r="I197" s="2">
        <f t="shared" si="33"/>
        <v>-1792116.9538895041</v>
      </c>
      <c r="J197" s="16">
        <f t="shared" si="35"/>
        <v>1777.3137118049085</v>
      </c>
      <c r="K197" s="2">
        <f t="shared" si="26"/>
        <v>-36589.05447524404</v>
      </c>
      <c r="L197" s="2">
        <f t="shared" si="27"/>
        <v>-5488.3581712866062</v>
      </c>
      <c r="M197" s="16">
        <f t="shared" si="34"/>
        <v>38366.368187048945</v>
      </c>
      <c r="N197" s="16"/>
      <c r="O197" s="16"/>
      <c r="Q197" s="82" t="str">
        <f t="shared" si="36"/>
        <v/>
      </c>
      <c r="R197" s="83" t="str">
        <f t="shared" si="28"/>
        <v/>
      </c>
      <c r="S197" s="83" t="str">
        <f t="shared" si="29"/>
        <v/>
      </c>
      <c r="T197" s="83" t="str">
        <f t="shared" si="30"/>
        <v/>
      </c>
      <c r="U197" s="84" t="str">
        <f t="shared" si="31"/>
        <v/>
      </c>
    </row>
    <row r="198" spans="8:21">
      <c r="H198" s="1">
        <f t="shared" si="32"/>
        <v>190</v>
      </c>
      <c r="I198" s="2">
        <f t="shared" si="33"/>
        <v>-1830483.322076553</v>
      </c>
      <c r="J198" s="16">
        <f t="shared" si="35"/>
        <v>1777.3137118049085</v>
      </c>
      <c r="K198" s="2">
        <f t="shared" si="26"/>
        <v>-37372.367825729627</v>
      </c>
      <c r="L198" s="2">
        <f t="shared" si="27"/>
        <v>-5605.8551738594442</v>
      </c>
      <c r="M198" s="16">
        <f t="shared" si="34"/>
        <v>39149.681537534532</v>
      </c>
      <c r="N198" s="16"/>
      <c r="O198" s="16"/>
      <c r="Q198" s="82" t="str">
        <f t="shared" si="36"/>
        <v/>
      </c>
      <c r="R198" s="83" t="str">
        <f t="shared" si="28"/>
        <v/>
      </c>
      <c r="S198" s="83" t="str">
        <f t="shared" si="29"/>
        <v/>
      </c>
      <c r="T198" s="83" t="str">
        <f t="shared" si="30"/>
        <v/>
      </c>
      <c r="U198" s="84" t="str">
        <f t="shared" si="31"/>
        <v/>
      </c>
    </row>
    <row r="199" spans="8:21">
      <c r="H199" s="1">
        <f t="shared" si="32"/>
        <v>191</v>
      </c>
      <c r="I199" s="2">
        <f t="shared" si="33"/>
        <v>-1869633.0036140876</v>
      </c>
      <c r="J199" s="16">
        <f t="shared" si="35"/>
        <v>1777.3137118049085</v>
      </c>
      <c r="K199" s="2">
        <f t="shared" si="26"/>
        <v>-38171.67382378762</v>
      </c>
      <c r="L199" s="2">
        <f t="shared" si="27"/>
        <v>-5725.7510735681426</v>
      </c>
      <c r="M199" s="16">
        <f t="shared" si="34"/>
        <v>39948.987535592525</v>
      </c>
      <c r="N199" s="16"/>
      <c r="O199" s="16"/>
      <c r="Q199" s="82" t="str">
        <f t="shared" si="36"/>
        <v/>
      </c>
      <c r="R199" s="83" t="str">
        <f t="shared" si="28"/>
        <v/>
      </c>
      <c r="S199" s="83" t="str">
        <f t="shared" si="29"/>
        <v/>
      </c>
      <c r="T199" s="83" t="str">
        <f t="shared" si="30"/>
        <v/>
      </c>
      <c r="U199" s="84" t="str">
        <f t="shared" si="31"/>
        <v/>
      </c>
    </row>
    <row r="200" spans="8:21">
      <c r="H200" s="6">
        <f t="shared" si="32"/>
        <v>192</v>
      </c>
      <c r="I200" s="2">
        <f t="shared" si="33"/>
        <v>-1909581.9911496802</v>
      </c>
      <c r="J200" s="16">
        <f t="shared" si="35"/>
        <v>1777.3137118049085</v>
      </c>
      <c r="K200" s="2">
        <f t="shared" si="26"/>
        <v>-38987.298985972637</v>
      </c>
      <c r="L200" s="2">
        <f t="shared" si="27"/>
        <v>-5848.0948478958953</v>
      </c>
      <c r="M200" s="16">
        <f t="shared" si="34"/>
        <v>40764.612697777542</v>
      </c>
      <c r="N200" s="16"/>
      <c r="O200" s="16"/>
      <c r="Q200" s="85" t="str">
        <f t="shared" si="36"/>
        <v/>
      </c>
      <c r="R200" s="86" t="str">
        <f t="shared" si="28"/>
        <v/>
      </c>
      <c r="S200" s="86" t="str">
        <f t="shared" si="29"/>
        <v/>
      </c>
      <c r="T200" s="86" t="str">
        <f t="shared" si="30"/>
        <v/>
      </c>
      <c r="U200" s="87" t="str">
        <f t="shared" si="31"/>
        <v/>
      </c>
    </row>
    <row r="201" spans="8:21">
      <c r="H201" s="6">
        <f t="shared" si="32"/>
        <v>193</v>
      </c>
      <c r="I201" s="2">
        <f t="shared" ref="I201:I248" si="37">+I200-M200</f>
        <v>-1950346.6038474578</v>
      </c>
      <c r="J201" s="16">
        <f t="shared" ref="J201:J249" si="38">$C$14</f>
        <v>1777.3137118049085</v>
      </c>
      <c r="K201" s="2">
        <f t="shared" ref="K201:K248" si="39">I201*$D$10</f>
        <v>-39819.576495218927</v>
      </c>
      <c r="L201" s="2">
        <f t="shared" si="27"/>
        <v>-5972.9364742828393</v>
      </c>
      <c r="M201" s="16">
        <f t="shared" ref="M201:M248" si="40">J201-K201</f>
        <v>41596.890207023833</v>
      </c>
      <c r="N201" s="16"/>
      <c r="O201" s="16"/>
      <c r="Q201" s="82" t="str">
        <f t="shared" si="36"/>
        <v/>
      </c>
      <c r="R201" s="83" t="str">
        <f>IF(INT(I201)&lt;=0,"",J201)</f>
        <v/>
      </c>
      <c r="S201" s="83" t="str">
        <f>IF(INT(I201)&lt;=0,"",K201)</f>
        <v/>
      </c>
      <c r="T201" s="83" t="str">
        <f>IF(INT(I201)&lt;=0,"",L201)</f>
        <v/>
      </c>
      <c r="U201" s="84" t="str">
        <f>IF(INT(I201)&lt;=0,"",M201)</f>
        <v/>
      </c>
    </row>
    <row r="202" spans="8:21">
      <c r="H202" s="1">
        <f t="shared" si="32"/>
        <v>194</v>
      </c>
      <c r="I202" s="2">
        <f t="shared" si="37"/>
        <v>-1991943.4940544816</v>
      </c>
      <c r="J202" s="16">
        <f t="shared" si="38"/>
        <v>1777.3137118049085</v>
      </c>
      <c r="K202" s="2">
        <f t="shared" si="39"/>
        <v>-40668.846336945666</v>
      </c>
      <c r="L202" s="2">
        <f t="shared" ref="L202:L249" si="41">K202*0.15</f>
        <v>-6100.3269505418493</v>
      </c>
      <c r="M202" s="16">
        <f t="shared" si="40"/>
        <v>42446.160048750571</v>
      </c>
      <c r="N202" s="16"/>
      <c r="O202" s="16"/>
      <c r="Q202" s="82" t="str">
        <f t="shared" si="36"/>
        <v/>
      </c>
      <c r="R202" s="83" t="str">
        <f t="shared" ref="R202:R265" si="42">IF(INT(I202)&lt;=0,"",J202)</f>
        <v/>
      </c>
      <c r="S202" s="83" t="str">
        <f t="shared" ref="S202:S265" si="43">IF(INT(I202)&lt;=0,"",K202)</f>
        <v/>
      </c>
      <c r="T202" s="83" t="str">
        <f t="shared" ref="T202:T265" si="44">IF(INT(I202)&lt;=0,"",L202)</f>
        <v/>
      </c>
      <c r="U202" s="84" t="str">
        <f t="shared" ref="U202:U265" si="45">IF(INT(I202)&lt;=0,"",M202)</f>
        <v/>
      </c>
    </row>
    <row r="203" spans="8:21">
      <c r="H203" s="1">
        <f t="shared" ref="H203:H249" si="46">H202+1</f>
        <v>195</v>
      </c>
      <c r="I203" s="2">
        <f t="shared" si="37"/>
        <v>-2034389.6541032321</v>
      </c>
      <c r="J203" s="16">
        <f t="shared" si="38"/>
        <v>1777.3137118049085</v>
      </c>
      <c r="K203" s="2">
        <f t="shared" si="39"/>
        <v>-41535.455437940989</v>
      </c>
      <c r="L203" s="2">
        <f t="shared" si="41"/>
        <v>-6230.3183156911482</v>
      </c>
      <c r="M203" s="16">
        <f t="shared" si="40"/>
        <v>43312.769149745895</v>
      </c>
      <c r="N203" s="16"/>
      <c r="O203" s="16"/>
      <c r="Q203" s="82" t="str">
        <f t="shared" si="36"/>
        <v/>
      </c>
      <c r="R203" s="83" t="str">
        <f t="shared" si="42"/>
        <v/>
      </c>
      <c r="S203" s="83" t="str">
        <f t="shared" si="43"/>
        <v/>
      </c>
      <c r="T203" s="83" t="str">
        <f t="shared" si="44"/>
        <v/>
      </c>
      <c r="U203" s="84" t="str">
        <f t="shared" si="45"/>
        <v/>
      </c>
    </row>
    <row r="204" spans="8:21">
      <c r="H204" s="1">
        <f t="shared" si="46"/>
        <v>196</v>
      </c>
      <c r="I204" s="2">
        <f t="shared" si="37"/>
        <v>-2077702.4232529779</v>
      </c>
      <c r="J204" s="16">
        <f t="shared" si="38"/>
        <v>1777.3137118049085</v>
      </c>
      <c r="K204" s="2">
        <f t="shared" si="39"/>
        <v>-42419.757808081631</v>
      </c>
      <c r="L204" s="2">
        <f t="shared" si="41"/>
        <v>-6362.9636712122447</v>
      </c>
      <c r="M204" s="16">
        <f t="shared" si="40"/>
        <v>44197.071519886536</v>
      </c>
      <c r="N204" s="16"/>
      <c r="O204" s="16"/>
      <c r="Q204" s="82" t="str">
        <f t="shared" si="36"/>
        <v/>
      </c>
      <c r="R204" s="83" t="str">
        <f t="shared" si="42"/>
        <v/>
      </c>
      <c r="S204" s="83" t="str">
        <f t="shared" si="43"/>
        <v/>
      </c>
      <c r="T204" s="83" t="str">
        <f t="shared" si="44"/>
        <v/>
      </c>
      <c r="U204" s="84" t="str">
        <f t="shared" si="45"/>
        <v/>
      </c>
    </row>
    <row r="205" spans="8:21">
      <c r="H205" s="1">
        <f t="shared" si="46"/>
        <v>197</v>
      </c>
      <c r="I205" s="2">
        <f t="shared" si="37"/>
        <v>-2121899.4947728645</v>
      </c>
      <c r="J205" s="16">
        <f t="shared" si="38"/>
        <v>1777.3137118049085</v>
      </c>
      <c r="K205" s="2">
        <f t="shared" si="39"/>
        <v>-43322.114684945984</v>
      </c>
      <c r="L205" s="2">
        <f t="shared" si="41"/>
        <v>-6498.3172027418977</v>
      </c>
      <c r="M205" s="16">
        <f t="shared" si="40"/>
        <v>45099.428396750889</v>
      </c>
      <c r="N205" s="16"/>
      <c r="O205" s="16"/>
      <c r="Q205" s="82" t="str">
        <f t="shared" si="36"/>
        <v/>
      </c>
      <c r="R205" s="83" t="str">
        <f t="shared" si="42"/>
        <v/>
      </c>
      <c r="S205" s="83" t="str">
        <f t="shared" si="43"/>
        <v/>
      </c>
      <c r="T205" s="83" t="str">
        <f t="shared" si="44"/>
        <v/>
      </c>
      <c r="U205" s="84" t="str">
        <f t="shared" si="45"/>
        <v/>
      </c>
    </row>
    <row r="206" spans="8:21">
      <c r="H206" s="1">
        <f t="shared" si="46"/>
        <v>198</v>
      </c>
      <c r="I206" s="2">
        <f t="shared" si="37"/>
        <v>-2166998.9231696152</v>
      </c>
      <c r="J206" s="16">
        <f t="shared" si="38"/>
        <v>1777.3137118049085</v>
      </c>
      <c r="K206" s="2">
        <f t="shared" si="39"/>
        <v>-44242.894681379643</v>
      </c>
      <c r="L206" s="2">
        <f t="shared" si="41"/>
        <v>-6636.4342022069459</v>
      </c>
      <c r="M206" s="16">
        <f t="shared" si="40"/>
        <v>46020.208393184548</v>
      </c>
      <c r="N206" s="16"/>
      <c r="O206" s="16"/>
      <c r="Q206" s="82" t="str">
        <f t="shared" si="36"/>
        <v/>
      </c>
      <c r="R206" s="83" t="str">
        <f t="shared" si="42"/>
        <v/>
      </c>
      <c r="S206" s="83" t="str">
        <f t="shared" si="43"/>
        <v/>
      </c>
      <c r="T206" s="83" t="str">
        <f t="shared" si="44"/>
        <v/>
      </c>
      <c r="U206" s="84" t="str">
        <f t="shared" si="45"/>
        <v/>
      </c>
    </row>
    <row r="207" spans="8:21">
      <c r="H207" s="1">
        <f t="shared" si="46"/>
        <v>199</v>
      </c>
      <c r="I207" s="2">
        <f t="shared" si="37"/>
        <v>-2213019.1315627997</v>
      </c>
      <c r="J207" s="16">
        <f t="shared" si="38"/>
        <v>1777.3137118049085</v>
      </c>
      <c r="K207" s="2">
        <f t="shared" si="39"/>
        <v>-45182.473936073824</v>
      </c>
      <c r="L207" s="2">
        <f t="shared" si="41"/>
        <v>-6777.3710904110731</v>
      </c>
      <c r="M207" s="16">
        <f t="shared" si="40"/>
        <v>46959.787647878729</v>
      </c>
      <c r="N207" s="16"/>
      <c r="O207" s="16"/>
      <c r="Q207" s="82" t="str">
        <f t="shared" si="36"/>
        <v/>
      </c>
      <c r="R207" s="83" t="str">
        <f t="shared" si="42"/>
        <v/>
      </c>
      <c r="S207" s="83" t="str">
        <f t="shared" si="43"/>
        <v/>
      </c>
      <c r="T207" s="83" t="str">
        <f t="shared" si="44"/>
        <v/>
      </c>
      <c r="U207" s="84" t="str">
        <f t="shared" si="45"/>
        <v/>
      </c>
    </row>
    <row r="208" spans="8:21">
      <c r="H208" s="1">
        <f t="shared" si="46"/>
        <v>200</v>
      </c>
      <c r="I208" s="2">
        <f t="shared" si="37"/>
        <v>-2259978.9192106784</v>
      </c>
      <c r="J208" s="16">
        <f t="shared" si="38"/>
        <v>1777.3137118049085</v>
      </c>
      <c r="K208" s="2">
        <f t="shared" si="39"/>
        <v>-46141.236267218017</v>
      </c>
      <c r="L208" s="2">
        <f t="shared" si="41"/>
        <v>-6921.1854400827024</v>
      </c>
      <c r="M208" s="16">
        <f t="shared" si="40"/>
        <v>47918.549979022922</v>
      </c>
      <c r="N208" s="16"/>
      <c r="O208" s="16"/>
      <c r="Q208" s="82" t="str">
        <f t="shared" si="36"/>
        <v/>
      </c>
      <c r="R208" s="83" t="str">
        <f t="shared" si="42"/>
        <v/>
      </c>
      <c r="S208" s="83" t="str">
        <f t="shared" si="43"/>
        <v/>
      </c>
      <c r="T208" s="83" t="str">
        <f t="shared" si="44"/>
        <v/>
      </c>
      <c r="U208" s="84" t="str">
        <f t="shared" si="45"/>
        <v/>
      </c>
    </row>
    <row r="209" spans="8:21">
      <c r="H209" s="1">
        <f t="shared" si="46"/>
        <v>201</v>
      </c>
      <c r="I209" s="2">
        <f t="shared" si="37"/>
        <v>-2307897.4691897011</v>
      </c>
      <c r="J209" s="16">
        <f t="shared" si="38"/>
        <v>1777.3137118049085</v>
      </c>
      <c r="K209" s="2">
        <f t="shared" si="39"/>
        <v>-47119.573329289728</v>
      </c>
      <c r="L209" s="2">
        <f t="shared" si="41"/>
        <v>-7067.9359993934586</v>
      </c>
      <c r="M209" s="16">
        <f t="shared" si="40"/>
        <v>48896.887041094633</v>
      </c>
      <c r="N209" s="16"/>
      <c r="O209" s="16"/>
      <c r="Q209" s="82" t="str">
        <f t="shared" si="36"/>
        <v/>
      </c>
      <c r="R209" s="83" t="str">
        <f t="shared" si="42"/>
        <v/>
      </c>
      <c r="S209" s="83" t="str">
        <f t="shared" si="43"/>
        <v/>
      </c>
      <c r="T209" s="83" t="str">
        <f t="shared" si="44"/>
        <v/>
      </c>
      <c r="U209" s="84" t="str">
        <f t="shared" si="45"/>
        <v/>
      </c>
    </row>
    <row r="210" spans="8:21">
      <c r="H210" s="1">
        <f t="shared" si="46"/>
        <v>202</v>
      </c>
      <c r="I210" s="2">
        <f t="shared" si="37"/>
        <v>-2356794.3562307958</v>
      </c>
      <c r="J210" s="16">
        <f t="shared" si="38"/>
        <v>1777.3137118049085</v>
      </c>
      <c r="K210" s="2">
        <f t="shared" si="39"/>
        <v>-48117.884773045414</v>
      </c>
      <c r="L210" s="2">
        <f t="shared" si="41"/>
        <v>-7217.682715956812</v>
      </c>
      <c r="M210" s="16">
        <f t="shared" si="40"/>
        <v>49895.19848485032</v>
      </c>
      <c r="N210" s="16"/>
      <c r="O210" s="16"/>
      <c r="Q210" s="82" t="str">
        <f t="shared" si="36"/>
        <v/>
      </c>
      <c r="R210" s="83" t="str">
        <f t="shared" si="42"/>
        <v/>
      </c>
      <c r="S210" s="83" t="str">
        <f t="shared" si="43"/>
        <v/>
      </c>
      <c r="T210" s="83" t="str">
        <f t="shared" si="44"/>
        <v/>
      </c>
      <c r="U210" s="84" t="str">
        <f t="shared" si="45"/>
        <v/>
      </c>
    </row>
    <row r="211" spans="8:21">
      <c r="H211" s="1">
        <f t="shared" si="46"/>
        <v>203</v>
      </c>
      <c r="I211" s="2">
        <f t="shared" si="37"/>
        <v>-2406689.554715646</v>
      </c>
      <c r="J211" s="16">
        <f t="shared" si="38"/>
        <v>1777.3137118049085</v>
      </c>
      <c r="K211" s="2">
        <f t="shared" si="39"/>
        <v>-49136.578408777772</v>
      </c>
      <c r="L211" s="2">
        <f t="shared" si="41"/>
        <v>-7370.4867613166653</v>
      </c>
      <c r="M211" s="16">
        <f t="shared" si="40"/>
        <v>50913.892120582677</v>
      </c>
      <c r="N211" s="16"/>
      <c r="O211" s="16"/>
      <c r="Q211" s="82" t="str">
        <f t="shared" si="36"/>
        <v/>
      </c>
      <c r="R211" s="83" t="str">
        <f t="shared" si="42"/>
        <v/>
      </c>
      <c r="S211" s="83" t="str">
        <f t="shared" si="43"/>
        <v/>
      </c>
      <c r="T211" s="83" t="str">
        <f t="shared" si="44"/>
        <v/>
      </c>
      <c r="U211" s="84" t="str">
        <f t="shared" si="45"/>
        <v/>
      </c>
    </row>
    <row r="212" spans="8:21">
      <c r="H212" s="1">
        <f t="shared" si="46"/>
        <v>204</v>
      </c>
      <c r="I212" s="2">
        <f t="shared" si="37"/>
        <v>-2457603.4468362285</v>
      </c>
      <c r="J212" s="16">
        <f t="shared" si="38"/>
        <v>1777.3137118049085</v>
      </c>
      <c r="K212" s="2">
        <f t="shared" si="39"/>
        <v>-50176.070372906332</v>
      </c>
      <c r="L212" s="2">
        <f t="shared" si="41"/>
        <v>-7526.4105559359496</v>
      </c>
      <c r="M212" s="16">
        <f t="shared" si="40"/>
        <v>51953.384084711237</v>
      </c>
      <c r="N212" s="16"/>
      <c r="O212" s="16"/>
      <c r="Q212" s="85" t="str">
        <f t="shared" si="36"/>
        <v/>
      </c>
      <c r="R212" s="86" t="str">
        <f t="shared" si="42"/>
        <v/>
      </c>
      <c r="S212" s="86" t="str">
        <f t="shared" si="43"/>
        <v/>
      </c>
      <c r="T212" s="86" t="str">
        <f t="shared" si="44"/>
        <v/>
      </c>
      <c r="U212" s="87" t="str">
        <f t="shared" si="45"/>
        <v/>
      </c>
    </row>
    <row r="213" spans="8:21">
      <c r="H213" s="6">
        <f t="shared" si="46"/>
        <v>205</v>
      </c>
      <c r="I213" s="2">
        <f t="shared" si="37"/>
        <v>-2509556.8309209398</v>
      </c>
      <c r="J213" s="16">
        <f t="shared" si="38"/>
        <v>1777.3137118049085</v>
      </c>
      <c r="K213" s="2">
        <f t="shared" si="39"/>
        <v>-51236.785297969189</v>
      </c>
      <c r="L213" s="2">
        <f t="shared" si="41"/>
        <v>-7685.5177946953781</v>
      </c>
      <c r="M213" s="16">
        <f t="shared" si="40"/>
        <v>53014.099009774094</v>
      </c>
      <c r="N213" s="16"/>
      <c r="O213" s="16"/>
      <c r="Q213" s="82" t="str">
        <f t="shared" si="36"/>
        <v/>
      </c>
      <c r="R213" s="83" t="str">
        <f t="shared" si="42"/>
        <v/>
      </c>
      <c r="S213" s="83" t="str">
        <f t="shared" si="43"/>
        <v/>
      </c>
      <c r="T213" s="83" t="str">
        <f t="shared" si="44"/>
        <v/>
      </c>
      <c r="U213" s="84" t="str">
        <f t="shared" si="45"/>
        <v/>
      </c>
    </row>
    <row r="214" spans="8:21">
      <c r="H214" s="6">
        <f t="shared" si="46"/>
        <v>206</v>
      </c>
      <c r="I214" s="2">
        <f t="shared" si="37"/>
        <v>-2562570.929930714</v>
      </c>
      <c r="J214" s="16">
        <f t="shared" si="38"/>
        <v>1777.3137118049085</v>
      </c>
      <c r="K214" s="2">
        <f t="shared" si="39"/>
        <v>-52319.156486085412</v>
      </c>
      <c r="L214" s="2">
        <f t="shared" si="41"/>
        <v>-7847.8734729128118</v>
      </c>
      <c r="M214" s="16">
        <f t="shared" si="40"/>
        <v>54096.470197890318</v>
      </c>
      <c r="N214" s="16"/>
      <c r="O214" s="16"/>
      <c r="Q214" s="82" t="str">
        <f t="shared" si="36"/>
        <v/>
      </c>
      <c r="R214" s="83" t="str">
        <f t="shared" si="42"/>
        <v/>
      </c>
      <c r="S214" s="83" t="str">
        <f t="shared" si="43"/>
        <v/>
      </c>
      <c r="T214" s="83" t="str">
        <f t="shared" si="44"/>
        <v/>
      </c>
      <c r="U214" s="84" t="str">
        <f t="shared" si="45"/>
        <v/>
      </c>
    </row>
    <row r="215" spans="8:21">
      <c r="H215" s="1">
        <f t="shared" si="46"/>
        <v>207</v>
      </c>
      <c r="I215" s="2">
        <f t="shared" si="37"/>
        <v>-2616667.4001286044</v>
      </c>
      <c r="J215" s="16">
        <f t="shared" si="38"/>
        <v>1777.3137118049085</v>
      </c>
      <c r="K215" s="2">
        <f t="shared" si="39"/>
        <v>-53423.626085959004</v>
      </c>
      <c r="L215" s="2">
        <f t="shared" si="41"/>
        <v>-8013.5439128938506</v>
      </c>
      <c r="M215" s="16">
        <f t="shared" si="40"/>
        <v>55200.939797763909</v>
      </c>
      <c r="N215" s="16"/>
      <c r="O215" s="16"/>
      <c r="Q215" s="82" t="str">
        <f t="shared" si="36"/>
        <v/>
      </c>
      <c r="R215" s="83" t="str">
        <f t="shared" si="42"/>
        <v/>
      </c>
      <c r="S215" s="83" t="str">
        <f t="shared" si="43"/>
        <v/>
      </c>
      <c r="T215" s="83" t="str">
        <f t="shared" si="44"/>
        <v/>
      </c>
      <c r="U215" s="84" t="str">
        <f t="shared" si="45"/>
        <v/>
      </c>
    </row>
    <row r="216" spans="8:21">
      <c r="H216" s="1">
        <f t="shared" si="46"/>
        <v>208</v>
      </c>
      <c r="I216" s="2">
        <f t="shared" si="37"/>
        <v>-2671868.3399263681</v>
      </c>
      <c r="J216" s="16">
        <f t="shared" si="38"/>
        <v>1777.3137118049085</v>
      </c>
      <c r="K216" s="2">
        <f t="shared" si="39"/>
        <v>-54550.645273496681</v>
      </c>
      <c r="L216" s="2">
        <f t="shared" si="41"/>
        <v>-8182.5967910245017</v>
      </c>
      <c r="M216" s="16">
        <f t="shared" si="40"/>
        <v>56327.958985301586</v>
      </c>
      <c r="N216" s="16"/>
      <c r="O216" s="16"/>
      <c r="Q216" s="82" t="str">
        <f t="shared" si="36"/>
        <v/>
      </c>
      <c r="R216" s="83" t="str">
        <f t="shared" si="42"/>
        <v/>
      </c>
      <c r="S216" s="83" t="str">
        <f t="shared" si="43"/>
        <v/>
      </c>
      <c r="T216" s="83" t="str">
        <f t="shared" si="44"/>
        <v/>
      </c>
      <c r="U216" s="84" t="str">
        <f t="shared" si="45"/>
        <v/>
      </c>
    </row>
    <row r="217" spans="8:21">
      <c r="H217" s="1">
        <f t="shared" si="46"/>
        <v>209</v>
      </c>
      <c r="I217" s="2">
        <f t="shared" si="37"/>
        <v>-2728196.2989116698</v>
      </c>
      <c r="J217" s="16">
        <f t="shared" si="38"/>
        <v>1777.3137118049085</v>
      </c>
      <c r="K217" s="2">
        <f t="shared" si="39"/>
        <v>-55700.674436113259</v>
      </c>
      <c r="L217" s="2">
        <f t="shared" si="41"/>
        <v>-8355.1011654169888</v>
      </c>
      <c r="M217" s="16">
        <f t="shared" si="40"/>
        <v>57477.988147918164</v>
      </c>
      <c r="N217" s="16"/>
      <c r="O217" s="16"/>
      <c r="Q217" s="82" t="str">
        <f t="shared" si="36"/>
        <v/>
      </c>
      <c r="R217" s="83" t="str">
        <f t="shared" si="42"/>
        <v/>
      </c>
      <c r="S217" s="83" t="str">
        <f t="shared" si="43"/>
        <v/>
      </c>
      <c r="T217" s="83" t="str">
        <f t="shared" si="44"/>
        <v/>
      </c>
      <c r="U217" s="84" t="str">
        <f t="shared" si="45"/>
        <v/>
      </c>
    </row>
    <row r="218" spans="8:21">
      <c r="H218" s="1">
        <f t="shared" si="46"/>
        <v>210</v>
      </c>
      <c r="I218" s="2">
        <f t="shared" si="37"/>
        <v>-2785674.2870595879</v>
      </c>
      <c r="J218" s="16">
        <f t="shared" si="38"/>
        <v>1777.3137118049085</v>
      </c>
      <c r="K218" s="2">
        <f t="shared" si="39"/>
        <v>-56874.183360799922</v>
      </c>
      <c r="L218" s="2">
        <f t="shared" si="41"/>
        <v>-8531.1275041199879</v>
      </c>
      <c r="M218" s="16">
        <f t="shared" si="40"/>
        <v>58651.497072604827</v>
      </c>
      <c r="N218" s="16"/>
      <c r="O218" s="16"/>
      <c r="Q218" s="82" t="str">
        <f t="shared" si="36"/>
        <v/>
      </c>
      <c r="R218" s="83" t="str">
        <f t="shared" si="42"/>
        <v/>
      </c>
      <c r="S218" s="83" t="str">
        <f t="shared" si="43"/>
        <v/>
      </c>
      <c r="T218" s="83" t="str">
        <f t="shared" si="44"/>
        <v/>
      </c>
      <c r="U218" s="84" t="str">
        <f t="shared" si="45"/>
        <v/>
      </c>
    </row>
    <row r="219" spans="8:21">
      <c r="H219" s="1">
        <f t="shared" si="46"/>
        <v>211</v>
      </c>
      <c r="I219" s="2">
        <f t="shared" si="37"/>
        <v>-2844325.7841321928</v>
      </c>
      <c r="J219" s="16">
        <f t="shared" si="38"/>
        <v>1777.3137118049085</v>
      </c>
      <c r="K219" s="2">
        <f t="shared" si="39"/>
        <v>-58071.651426032273</v>
      </c>
      <c r="L219" s="2">
        <f t="shared" si="41"/>
        <v>-8710.7477139048406</v>
      </c>
      <c r="M219" s="16">
        <f t="shared" si="40"/>
        <v>59848.965137837178</v>
      </c>
      <c r="N219" s="16"/>
      <c r="O219" s="16"/>
      <c r="Q219" s="82" t="str">
        <f t="shared" si="36"/>
        <v/>
      </c>
      <c r="R219" s="83" t="str">
        <f t="shared" si="42"/>
        <v/>
      </c>
      <c r="S219" s="83" t="str">
        <f t="shared" si="43"/>
        <v/>
      </c>
      <c r="T219" s="83" t="str">
        <f t="shared" si="44"/>
        <v/>
      </c>
      <c r="U219" s="84" t="str">
        <f t="shared" si="45"/>
        <v/>
      </c>
    </row>
    <row r="220" spans="8:21">
      <c r="H220" s="1">
        <f t="shared" si="46"/>
        <v>212</v>
      </c>
      <c r="I220" s="2">
        <f t="shared" si="37"/>
        <v>-2904174.7492700298</v>
      </c>
      <c r="J220" s="16">
        <f t="shared" si="38"/>
        <v>1777.3137118049085</v>
      </c>
      <c r="K220" s="2">
        <f t="shared" si="39"/>
        <v>-59293.567797596443</v>
      </c>
      <c r="L220" s="2">
        <f t="shared" si="41"/>
        <v>-8894.0351696394664</v>
      </c>
      <c r="M220" s="16">
        <f t="shared" si="40"/>
        <v>61070.881509401348</v>
      </c>
      <c r="N220" s="16"/>
      <c r="O220" s="16"/>
      <c r="Q220" s="82" t="str">
        <f t="shared" si="36"/>
        <v/>
      </c>
      <c r="R220" s="83" t="str">
        <f t="shared" si="42"/>
        <v/>
      </c>
      <c r="S220" s="83" t="str">
        <f t="shared" si="43"/>
        <v/>
      </c>
      <c r="T220" s="83" t="str">
        <f t="shared" si="44"/>
        <v/>
      </c>
      <c r="U220" s="84" t="str">
        <f t="shared" si="45"/>
        <v/>
      </c>
    </row>
    <row r="221" spans="8:21">
      <c r="H221" s="1">
        <f t="shared" si="46"/>
        <v>213</v>
      </c>
      <c r="I221" s="2">
        <f t="shared" si="37"/>
        <v>-2965245.6307794312</v>
      </c>
      <c r="J221" s="16">
        <f t="shared" si="38"/>
        <v>1777.3137118049085</v>
      </c>
      <c r="K221" s="2">
        <f t="shared" si="39"/>
        <v>-60540.431628413389</v>
      </c>
      <c r="L221" s="2">
        <f t="shared" si="41"/>
        <v>-9081.0647442620084</v>
      </c>
      <c r="M221" s="16">
        <f t="shared" si="40"/>
        <v>62317.745340218295</v>
      </c>
      <c r="N221" s="16"/>
      <c r="O221" s="16"/>
      <c r="Q221" s="82" t="str">
        <f t="shared" si="36"/>
        <v/>
      </c>
      <c r="R221" s="83" t="str">
        <f t="shared" si="42"/>
        <v/>
      </c>
      <c r="S221" s="83" t="str">
        <f t="shared" si="43"/>
        <v/>
      </c>
      <c r="T221" s="83" t="str">
        <f t="shared" si="44"/>
        <v/>
      </c>
      <c r="U221" s="84" t="str">
        <f t="shared" si="45"/>
        <v/>
      </c>
    </row>
    <row r="222" spans="8:21">
      <c r="H222" s="1">
        <f t="shared" si="46"/>
        <v>214</v>
      </c>
      <c r="I222" s="2">
        <f t="shared" si="37"/>
        <v>-3027563.3761196495</v>
      </c>
      <c r="J222" s="16">
        <f t="shared" si="38"/>
        <v>1777.3137118049085</v>
      </c>
      <c r="K222" s="2">
        <f t="shared" si="39"/>
        <v>-61812.752262442846</v>
      </c>
      <c r="L222" s="2">
        <f t="shared" si="41"/>
        <v>-9271.9128393664269</v>
      </c>
      <c r="M222" s="16">
        <f t="shared" si="40"/>
        <v>63590.065974247751</v>
      </c>
      <c r="N222" s="16"/>
      <c r="O222" s="16"/>
      <c r="Q222" s="82" t="str">
        <f t="shared" si="36"/>
        <v/>
      </c>
      <c r="R222" s="83" t="str">
        <f t="shared" si="42"/>
        <v/>
      </c>
      <c r="S222" s="83" t="str">
        <f t="shared" si="43"/>
        <v/>
      </c>
      <c r="T222" s="83" t="str">
        <f t="shared" si="44"/>
        <v/>
      </c>
      <c r="U222" s="84" t="str">
        <f t="shared" si="45"/>
        <v/>
      </c>
    </row>
    <row r="223" spans="8:21">
      <c r="H223" s="1">
        <f t="shared" si="46"/>
        <v>215</v>
      </c>
      <c r="I223" s="2">
        <f t="shared" si="37"/>
        <v>-3091153.4420938971</v>
      </c>
      <c r="J223" s="16">
        <f t="shared" si="38"/>
        <v>1777.3137118049085</v>
      </c>
      <c r="K223" s="2">
        <f t="shared" si="39"/>
        <v>-63111.049442750402</v>
      </c>
      <c r="L223" s="2">
        <f t="shared" si="41"/>
        <v>-9466.6574164125595</v>
      </c>
      <c r="M223" s="16">
        <f t="shared" si="40"/>
        <v>64888.363154555307</v>
      </c>
      <c r="N223" s="16"/>
      <c r="O223" s="16"/>
      <c r="Q223" s="82" t="str">
        <f t="shared" si="36"/>
        <v/>
      </c>
      <c r="R223" s="83" t="str">
        <f t="shared" si="42"/>
        <v/>
      </c>
      <c r="S223" s="83" t="str">
        <f t="shared" si="43"/>
        <v/>
      </c>
      <c r="T223" s="83" t="str">
        <f t="shared" si="44"/>
        <v/>
      </c>
      <c r="U223" s="84" t="str">
        <f t="shared" si="45"/>
        <v/>
      </c>
    </row>
    <row r="224" spans="8:21">
      <c r="H224" s="6">
        <f t="shared" si="46"/>
        <v>216</v>
      </c>
      <c r="I224" s="2">
        <f t="shared" si="37"/>
        <v>-3156041.8052484524</v>
      </c>
      <c r="J224" s="16">
        <f t="shared" si="38"/>
        <v>1777.3137118049085</v>
      </c>
      <c r="K224" s="2">
        <f t="shared" si="39"/>
        <v>-64435.853523822567</v>
      </c>
      <c r="L224" s="2">
        <f t="shared" si="41"/>
        <v>-9665.3780285733847</v>
      </c>
      <c r="M224" s="16">
        <f t="shared" si="40"/>
        <v>66213.167235627479</v>
      </c>
      <c r="N224" s="16"/>
      <c r="O224" s="16"/>
      <c r="Q224" s="85" t="str">
        <f t="shared" si="36"/>
        <v/>
      </c>
      <c r="R224" s="86" t="str">
        <f t="shared" si="42"/>
        <v/>
      </c>
      <c r="S224" s="86" t="str">
        <f t="shared" si="43"/>
        <v/>
      </c>
      <c r="T224" s="86" t="str">
        <f t="shared" si="44"/>
        <v/>
      </c>
      <c r="U224" s="87" t="str">
        <f t="shared" si="45"/>
        <v/>
      </c>
    </row>
    <row r="225" spans="8:21">
      <c r="H225" s="1">
        <f t="shared" si="46"/>
        <v>217</v>
      </c>
      <c r="I225" s="2">
        <f t="shared" si="37"/>
        <v>-3222254.9724840797</v>
      </c>
      <c r="J225" s="16">
        <f t="shared" si="38"/>
        <v>1777.3137118049085</v>
      </c>
      <c r="K225" s="2">
        <f t="shared" si="39"/>
        <v>-65787.705688216622</v>
      </c>
      <c r="L225" s="2">
        <f t="shared" si="41"/>
        <v>-9868.1558532324925</v>
      </c>
      <c r="M225" s="16">
        <f t="shared" si="40"/>
        <v>67565.019400021527</v>
      </c>
      <c r="N225" s="16"/>
      <c r="O225" s="16"/>
      <c r="Q225" s="82" t="str">
        <f t="shared" si="36"/>
        <v/>
      </c>
      <c r="R225" s="83" t="str">
        <f t="shared" si="42"/>
        <v/>
      </c>
      <c r="S225" s="83" t="str">
        <f t="shared" si="43"/>
        <v/>
      </c>
      <c r="T225" s="83" t="str">
        <f t="shared" si="44"/>
        <v/>
      </c>
      <c r="U225" s="84" t="str">
        <f t="shared" si="45"/>
        <v/>
      </c>
    </row>
    <row r="226" spans="8:21">
      <c r="H226" s="1">
        <f t="shared" si="46"/>
        <v>218</v>
      </c>
      <c r="I226" s="2">
        <f t="shared" si="37"/>
        <v>-3289819.9918841012</v>
      </c>
      <c r="J226" s="16">
        <f t="shared" si="38"/>
        <v>1777.3137118049085</v>
      </c>
      <c r="K226" s="2">
        <f t="shared" si="39"/>
        <v>-67167.158167633737</v>
      </c>
      <c r="L226" s="2">
        <f t="shared" si="41"/>
        <v>-10075.073725145061</v>
      </c>
      <c r="M226" s="16">
        <f t="shared" si="40"/>
        <v>68944.471879438643</v>
      </c>
      <c r="N226" s="16"/>
      <c r="O226" s="16"/>
      <c r="Q226" s="82" t="str">
        <f t="shared" si="36"/>
        <v/>
      </c>
      <c r="R226" s="83" t="str">
        <f t="shared" si="42"/>
        <v/>
      </c>
      <c r="S226" s="83" t="str">
        <f t="shared" si="43"/>
        <v/>
      </c>
      <c r="T226" s="83" t="str">
        <f t="shared" si="44"/>
        <v/>
      </c>
      <c r="U226" s="84" t="str">
        <f t="shared" si="45"/>
        <v/>
      </c>
    </row>
    <row r="227" spans="8:21">
      <c r="H227" s="1">
        <f t="shared" si="46"/>
        <v>219</v>
      </c>
      <c r="I227" s="2">
        <f t="shared" si="37"/>
        <v>-3358764.4637635397</v>
      </c>
      <c r="J227" s="16">
        <f t="shared" si="38"/>
        <v>1777.3137118049085</v>
      </c>
      <c r="K227" s="2">
        <f t="shared" si="39"/>
        <v>-68574.774468505595</v>
      </c>
      <c r="L227" s="2">
        <f t="shared" si="41"/>
        <v>-10286.216170275839</v>
      </c>
      <c r="M227" s="16">
        <f t="shared" si="40"/>
        <v>70352.0881803105</v>
      </c>
      <c r="N227" s="16"/>
      <c r="O227" s="16"/>
      <c r="Q227" s="82" t="str">
        <f t="shared" si="36"/>
        <v/>
      </c>
      <c r="R227" s="83" t="str">
        <f t="shared" si="42"/>
        <v/>
      </c>
      <c r="S227" s="83" t="str">
        <f t="shared" si="43"/>
        <v/>
      </c>
      <c r="T227" s="83" t="str">
        <f t="shared" si="44"/>
        <v/>
      </c>
      <c r="U227" s="84" t="str">
        <f t="shared" si="45"/>
        <v/>
      </c>
    </row>
    <row r="228" spans="8:21">
      <c r="H228" s="1">
        <f t="shared" si="46"/>
        <v>220</v>
      </c>
      <c r="I228" s="2">
        <f t="shared" si="37"/>
        <v>-3429116.5519438502</v>
      </c>
      <c r="J228" s="16">
        <f t="shared" si="38"/>
        <v>1777.3137118049085</v>
      </c>
      <c r="K228" s="2">
        <f t="shared" si="39"/>
        <v>-70011.129602186935</v>
      </c>
      <c r="L228" s="2">
        <f t="shared" si="41"/>
        <v>-10501.66944032804</v>
      </c>
      <c r="M228" s="16">
        <f t="shared" si="40"/>
        <v>71788.44331399184</v>
      </c>
      <c r="N228" s="16"/>
      <c r="O228" s="16"/>
      <c r="Q228" s="82" t="str">
        <f t="shared" si="36"/>
        <v/>
      </c>
      <c r="R228" s="83" t="str">
        <f t="shared" si="42"/>
        <v/>
      </c>
      <c r="S228" s="83" t="str">
        <f t="shared" si="43"/>
        <v/>
      </c>
      <c r="T228" s="83" t="str">
        <f t="shared" si="44"/>
        <v/>
      </c>
      <c r="U228" s="84" t="str">
        <f t="shared" si="45"/>
        <v/>
      </c>
    </row>
    <row r="229" spans="8:21">
      <c r="H229" s="1">
        <f t="shared" si="46"/>
        <v>221</v>
      </c>
      <c r="I229" s="2">
        <f t="shared" si="37"/>
        <v>-3500904.9952578419</v>
      </c>
      <c r="J229" s="16">
        <f t="shared" si="38"/>
        <v>1777.3137118049085</v>
      </c>
      <c r="K229" s="2">
        <f t="shared" si="39"/>
        <v>-71476.810319847602</v>
      </c>
      <c r="L229" s="2">
        <f t="shared" si="41"/>
        <v>-10721.52154797714</v>
      </c>
      <c r="M229" s="16">
        <f t="shared" si="40"/>
        <v>73254.124031652507</v>
      </c>
      <c r="N229" s="16"/>
      <c r="O229" s="16"/>
      <c r="Q229" s="82" t="str">
        <f t="shared" si="36"/>
        <v/>
      </c>
      <c r="R229" s="83" t="str">
        <f t="shared" si="42"/>
        <v/>
      </c>
      <c r="S229" s="83" t="str">
        <f t="shared" si="43"/>
        <v/>
      </c>
      <c r="T229" s="83" t="str">
        <f t="shared" si="44"/>
        <v/>
      </c>
      <c r="U229" s="84" t="str">
        <f t="shared" si="45"/>
        <v/>
      </c>
    </row>
    <row r="230" spans="8:21">
      <c r="H230" s="1">
        <f t="shared" si="46"/>
        <v>222</v>
      </c>
      <c r="I230" s="2">
        <f t="shared" si="37"/>
        <v>-3574159.1192894946</v>
      </c>
      <c r="J230" s="16">
        <f t="shared" si="38"/>
        <v>1777.3137118049085</v>
      </c>
      <c r="K230" s="2">
        <f t="shared" si="39"/>
        <v>-72972.415352160519</v>
      </c>
      <c r="L230" s="2">
        <f t="shared" si="41"/>
        <v>-10945.862302824078</v>
      </c>
      <c r="M230" s="16">
        <f t="shared" si="40"/>
        <v>74749.729063965424</v>
      </c>
      <c r="N230" s="16"/>
      <c r="O230" s="16"/>
      <c r="Q230" s="82" t="str">
        <f t="shared" si="36"/>
        <v/>
      </c>
      <c r="R230" s="83" t="str">
        <f t="shared" si="42"/>
        <v/>
      </c>
      <c r="S230" s="83" t="str">
        <f t="shared" si="43"/>
        <v/>
      </c>
      <c r="T230" s="83" t="str">
        <f t="shared" si="44"/>
        <v/>
      </c>
      <c r="U230" s="84" t="str">
        <f t="shared" si="45"/>
        <v/>
      </c>
    </row>
    <row r="231" spans="8:21">
      <c r="H231" s="1">
        <f t="shared" si="46"/>
        <v>223</v>
      </c>
      <c r="I231" s="2">
        <f t="shared" si="37"/>
        <v>-3648908.84835346</v>
      </c>
      <c r="J231" s="16">
        <f t="shared" si="38"/>
        <v>1777.3137118049085</v>
      </c>
      <c r="K231" s="2">
        <f t="shared" si="39"/>
        <v>-74498.555653883144</v>
      </c>
      <c r="L231" s="2">
        <f t="shared" si="41"/>
        <v>-11174.783348082472</v>
      </c>
      <c r="M231" s="16">
        <f t="shared" si="40"/>
        <v>76275.86936568805</v>
      </c>
      <c r="N231" s="16"/>
      <c r="O231" s="16"/>
      <c r="Q231" s="82" t="str">
        <f t="shared" si="36"/>
        <v/>
      </c>
      <c r="R231" s="83" t="str">
        <f t="shared" si="42"/>
        <v/>
      </c>
      <c r="S231" s="83" t="str">
        <f t="shared" si="43"/>
        <v/>
      </c>
      <c r="T231" s="83" t="str">
        <f t="shared" si="44"/>
        <v/>
      </c>
      <c r="U231" s="84" t="str">
        <f t="shared" si="45"/>
        <v/>
      </c>
    </row>
    <row r="232" spans="8:21">
      <c r="H232" s="1">
        <f t="shared" si="46"/>
        <v>224</v>
      </c>
      <c r="I232" s="2">
        <f t="shared" si="37"/>
        <v>-3725184.7177191479</v>
      </c>
      <c r="J232" s="16">
        <f t="shared" si="38"/>
        <v>1777.3137118049085</v>
      </c>
      <c r="K232" s="2">
        <f t="shared" si="39"/>
        <v>-76055.854653432601</v>
      </c>
      <c r="L232" s="2">
        <f t="shared" si="41"/>
        <v>-11408.378198014891</v>
      </c>
      <c r="M232" s="16">
        <f t="shared" si="40"/>
        <v>77833.168365237507</v>
      </c>
      <c r="N232" s="16"/>
      <c r="O232" s="16"/>
      <c r="Q232" s="82" t="str">
        <f t="shared" si="36"/>
        <v/>
      </c>
      <c r="R232" s="83" t="str">
        <f t="shared" si="42"/>
        <v/>
      </c>
      <c r="S232" s="83" t="str">
        <f t="shared" si="43"/>
        <v/>
      </c>
      <c r="T232" s="83" t="str">
        <f t="shared" si="44"/>
        <v/>
      </c>
      <c r="U232" s="84" t="str">
        <f t="shared" si="45"/>
        <v/>
      </c>
    </row>
    <row r="233" spans="8:21">
      <c r="H233" s="1">
        <f t="shared" si="46"/>
        <v>225</v>
      </c>
      <c r="I233" s="2">
        <f t="shared" si="37"/>
        <v>-3803017.8860843852</v>
      </c>
      <c r="J233" s="16">
        <f t="shared" si="38"/>
        <v>1777.3137118049085</v>
      </c>
      <c r="K233" s="2">
        <f t="shared" si="39"/>
        <v>-77644.948507556197</v>
      </c>
      <c r="L233" s="2">
        <f t="shared" si="41"/>
        <v>-11646.742276133429</v>
      </c>
      <c r="M233" s="16">
        <f t="shared" si="40"/>
        <v>79422.262219361102</v>
      </c>
      <c r="N233" s="16"/>
      <c r="O233" s="16"/>
      <c r="Q233" s="82" t="str">
        <f t="shared" si="36"/>
        <v/>
      </c>
      <c r="R233" s="83" t="str">
        <f t="shared" si="42"/>
        <v/>
      </c>
      <c r="S233" s="83" t="str">
        <f t="shared" si="43"/>
        <v/>
      </c>
      <c r="T233" s="83" t="str">
        <f t="shared" si="44"/>
        <v/>
      </c>
      <c r="U233" s="84" t="str">
        <f t="shared" si="45"/>
        <v/>
      </c>
    </row>
    <row r="234" spans="8:21">
      <c r="H234" s="6">
        <f t="shared" si="46"/>
        <v>226</v>
      </c>
      <c r="I234" s="2">
        <f t="shared" si="37"/>
        <v>-3882440.1483037462</v>
      </c>
      <c r="J234" s="16">
        <f t="shared" si="38"/>
        <v>1777.3137118049085</v>
      </c>
      <c r="K234" s="2">
        <f t="shared" si="39"/>
        <v>-79266.486361201489</v>
      </c>
      <c r="L234" s="2">
        <f t="shared" si="41"/>
        <v>-11889.972954180223</v>
      </c>
      <c r="M234" s="16">
        <f t="shared" si="40"/>
        <v>81043.800073006394</v>
      </c>
      <c r="N234" s="16"/>
      <c r="O234" s="16"/>
      <c r="Q234" s="82" t="str">
        <f t="shared" si="36"/>
        <v/>
      </c>
      <c r="R234" s="83" t="str">
        <f t="shared" si="42"/>
        <v/>
      </c>
      <c r="S234" s="83" t="str">
        <f t="shared" si="43"/>
        <v/>
      </c>
      <c r="T234" s="83" t="str">
        <f t="shared" si="44"/>
        <v/>
      </c>
      <c r="U234" s="84" t="str">
        <f t="shared" si="45"/>
        <v/>
      </c>
    </row>
    <row r="235" spans="8:21">
      <c r="H235" s="1">
        <f t="shared" si="46"/>
        <v>227</v>
      </c>
      <c r="I235" s="2">
        <f t="shared" si="37"/>
        <v>-3963483.9483767524</v>
      </c>
      <c r="J235" s="16">
        <f t="shared" si="38"/>
        <v>1777.3137118049085</v>
      </c>
      <c r="K235" s="2">
        <f t="shared" si="39"/>
        <v>-80921.130612692024</v>
      </c>
      <c r="L235" s="2">
        <f t="shared" si="41"/>
        <v>-12138.169591903803</v>
      </c>
      <c r="M235" s="16">
        <f t="shared" si="40"/>
        <v>82698.44432449693</v>
      </c>
      <c r="N235" s="16"/>
      <c r="O235" s="16"/>
      <c r="Q235" s="82" t="str">
        <f t="shared" si="36"/>
        <v/>
      </c>
      <c r="R235" s="83" t="str">
        <f t="shared" si="42"/>
        <v/>
      </c>
      <c r="S235" s="83" t="str">
        <f t="shared" si="43"/>
        <v/>
      </c>
      <c r="T235" s="83" t="str">
        <f t="shared" si="44"/>
        <v/>
      </c>
      <c r="U235" s="84" t="str">
        <f t="shared" si="45"/>
        <v/>
      </c>
    </row>
    <row r="236" spans="8:21">
      <c r="H236" s="1">
        <f t="shared" si="46"/>
        <v>228</v>
      </c>
      <c r="I236" s="2">
        <f t="shared" si="37"/>
        <v>-4046182.3927012496</v>
      </c>
      <c r="J236" s="16">
        <f t="shared" si="38"/>
        <v>1777.3137118049085</v>
      </c>
      <c r="K236" s="2">
        <f t="shared" si="39"/>
        <v>-82609.557184317178</v>
      </c>
      <c r="L236" s="2">
        <f t="shared" si="41"/>
        <v>-12391.433577647576</v>
      </c>
      <c r="M236" s="16">
        <f t="shared" si="40"/>
        <v>84386.870896122084</v>
      </c>
      <c r="N236" s="16"/>
      <c r="O236" s="16"/>
      <c r="Q236" s="85" t="str">
        <f t="shared" si="36"/>
        <v/>
      </c>
      <c r="R236" s="86" t="str">
        <f t="shared" si="42"/>
        <v/>
      </c>
      <c r="S236" s="86" t="str">
        <f t="shared" si="43"/>
        <v/>
      </c>
      <c r="T236" s="86" t="str">
        <f t="shared" si="44"/>
        <v/>
      </c>
      <c r="U236" s="87" t="str">
        <f t="shared" si="45"/>
        <v/>
      </c>
    </row>
    <row r="237" spans="8:21">
      <c r="H237" s="1">
        <f t="shared" si="46"/>
        <v>229</v>
      </c>
      <c r="I237" s="2">
        <f t="shared" si="37"/>
        <v>-4130569.2635973715</v>
      </c>
      <c r="J237" s="16">
        <f t="shared" si="38"/>
        <v>1777.3137118049085</v>
      </c>
      <c r="K237" s="2">
        <f t="shared" si="39"/>
        <v>-84332.455798446332</v>
      </c>
      <c r="L237" s="2">
        <f t="shared" si="41"/>
        <v>-12649.868369766949</v>
      </c>
      <c r="M237" s="16">
        <f t="shared" si="40"/>
        <v>86109.769510251237</v>
      </c>
      <c r="N237" s="16"/>
      <c r="O237" s="16"/>
      <c r="Q237" s="82" t="str">
        <f t="shared" si="36"/>
        <v/>
      </c>
      <c r="R237" s="83" t="str">
        <f t="shared" si="42"/>
        <v/>
      </c>
      <c r="S237" s="83" t="str">
        <f t="shared" si="43"/>
        <v/>
      </c>
      <c r="T237" s="83" t="str">
        <f t="shared" si="44"/>
        <v/>
      </c>
      <c r="U237" s="84" t="str">
        <f t="shared" si="45"/>
        <v/>
      </c>
    </row>
    <row r="238" spans="8:21">
      <c r="H238" s="1">
        <f t="shared" si="46"/>
        <v>230</v>
      </c>
      <c r="I238" s="2">
        <f t="shared" si="37"/>
        <v>-4216679.0331076225</v>
      </c>
      <c r="J238" s="16">
        <f t="shared" si="38"/>
        <v>1777.3137118049085</v>
      </c>
      <c r="K238" s="2">
        <f t="shared" si="39"/>
        <v>-86090.530259280626</v>
      </c>
      <c r="L238" s="2">
        <f t="shared" si="41"/>
        <v>-12913.579538892094</v>
      </c>
      <c r="M238" s="16">
        <f t="shared" si="40"/>
        <v>87867.843971085531</v>
      </c>
      <c r="N238" s="16"/>
      <c r="O238" s="16"/>
      <c r="Q238" s="82" t="str">
        <f t="shared" si="36"/>
        <v/>
      </c>
      <c r="R238" s="83" t="str">
        <f t="shared" si="42"/>
        <v/>
      </c>
      <c r="S238" s="83" t="str">
        <f t="shared" si="43"/>
        <v/>
      </c>
      <c r="T238" s="83" t="str">
        <f t="shared" si="44"/>
        <v/>
      </c>
      <c r="U238" s="84" t="str">
        <f t="shared" si="45"/>
        <v/>
      </c>
    </row>
    <row r="239" spans="8:21">
      <c r="H239" s="1">
        <f t="shared" si="46"/>
        <v>231</v>
      </c>
      <c r="I239" s="2">
        <f t="shared" si="37"/>
        <v>-4304546.8770787083</v>
      </c>
      <c r="J239" s="16">
        <f t="shared" si="38"/>
        <v>1777.3137118049085</v>
      </c>
      <c r="K239" s="2">
        <f t="shared" si="39"/>
        <v>-87884.498740356954</v>
      </c>
      <c r="L239" s="2">
        <f t="shared" si="41"/>
        <v>-13182.674811053543</v>
      </c>
      <c r="M239" s="16">
        <f t="shared" si="40"/>
        <v>89661.812452161859</v>
      </c>
      <c r="N239" s="16"/>
      <c r="O239" s="16"/>
      <c r="Q239" s="82" t="str">
        <f t="shared" si="36"/>
        <v/>
      </c>
      <c r="R239" s="83" t="str">
        <f t="shared" si="42"/>
        <v/>
      </c>
      <c r="S239" s="83" t="str">
        <f t="shared" si="43"/>
        <v/>
      </c>
      <c r="T239" s="83" t="str">
        <f t="shared" si="44"/>
        <v/>
      </c>
      <c r="U239" s="84" t="str">
        <f t="shared" si="45"/>
        <v/>
      </c>
    </row>
    <row r="240" spans="8:21">
      <c r="H240" s="1">
        <f t="shared" si="46"/>
        <v>232</v>
      </c>
      <c r="I240" s="2">
        <f t="shared" si="37"/>
        <v>-4394208.6895308699</v>
      </c>
      <c r="J240" s="16">
        <f t="shared" si="38"/>
        <v>1777.3137118049085</v>
      </c>
      <c r="K240" s="2">
        <f t="shared" si="39"/>
        <v>-89715.094077921924</v>
      </c>
      <c r="L240" s="2">
        <f t="shared" si="41"/>
        <v>-13457.264111688288</v>
      </c>
      <c r="M240" s="16">
        <f t="shared" si="40"/>
        <v>91492.407789726829</v>
      </c>
      <c r="N240" s="16"/>
      <c r="O240" s="16"/>
      <c r="Q240" s="82" t="str">
        <f t="shared" si="36"/>
        <v/>
      </c>
      <c r="R240" s="83" t="str">
        <f t="shared" si="42"/>
        <v/>
      </c>
      <c r="S240" s="83" t="str">
        <f t="shared" si="43"/>
        <v/>
      </c>
      <c r="T240" s="83" t="str">
        <f t="shared" si="44"/>
        <v/>
      </c>
      <c r="U240" s="84" t="str">
        <f t="shared" si="45"/>
        <v/>
      </c>
    </row>
    <row r="241" spans="8:21">
      <c r="H241" s="1">
        <f t="shared" si="46"/>
        <v>233</v>
      </c>
      <c r="I241" s="2">
        <f t="shared" si="37"/>
        <v>-4485701.0973205967</v>
      </c>
      <c r="J241" s="16">
        <f t="shared" si="38"/>
        <v>1777.3137118049085</v>
      </c>
      <c r="K241" s="2">
        <f t="shared" si="39"/>
        <v>-91583.064070295513</v>
      </c>
      <c r="L241" s="2">
        <f t="shared" si="41"/>
        <v>-13737.459610544327</v>
      </c>
      <c r="M241" s="16">
        <f t="shared" si="40"/>
        <v>93360.377782100419</v>
      </c>
      <c r="N241" s="16"/>
      <c r="O241" s="16"/>
      <c r="Q241" s="82" t="str">
        <f t="shared" si="36"/>
        <v/>
      </c>
      <c r="R241" s="83" t="str">
        <f t="shared" si="42"/>
        <v/>
      </c>
      <c r="S241" s="83" t="str">
        <f t="shared" si="43"/>
        <v/>
      </c>
      <c r="T241" s="83" t="str">
        <f t="shared" si="44"/>
        <v/>
      </c>
      <c r="U241" s="84" t="str">
        <f t="shared" si="45"/>
        <v/>
      </c>
    </row>
    <row r="242" spans="8:21">
      <c r="H242" s="1">
        <f t="shared" si="46"/>
        <v>234</v>
      </c>
      <c r="I242" s="2">
        <f t="shared" si="37"/>
        <v>-4579061.4751026975</v>
      </c>
      <c r="J242" s="16">
        <f t="shared" si="38"/>
        <v>1777.3137118049085</v>
      </c>
      <c r="K242" s="2">
        <f t="shared" si="39"/>
        <v>-93489.171783346741</v>
      </c>
      <c r="L242" s="2">
        <f t="shared" si="41"/>
        <v>-14023.375767502012</v>
      </c>
      <c r="M242" s="16">
        <f t="shared" si="40"/>
        <v>95266.485495151646</v>
      </c>
      <c r="N242" s="16"/>
      <c r="O242" s="16"/>
      <c r="Q242" s="82" t="str">
        <f t="shared" si="36"/>
        <v/>
      </c>
      <c r="R242" s="83" t="str">
        <f t="shared" si="42"/>
        <v/>
      </c>
      <c r="S242" s="83" t="str">
        <f t="shared" si="43"/>
        <v/>
      </c>
      <c r="T242" s="83" t="str">
        <f t="shared" si="44"/>
        <v/>
      </c>
      <c r="U242" s="84" t="str">
        <f t="shared" si="45"/>
        <v/>
      </c>
    </row>
    <row r="243" spans="8:21">
      <c r="H243" s="1">
        <f t="shared" si="46"/>
        <v>235</v>
      </c>
      <c r="I243" s="2">
        <f t="shared" si="37"/>
        <v>-4674327.9605978495</v>
      </c>
      <c r="J243" s="16">
        <f t="shared" si="38"/>
        <v>1777.3137118049085</v>
      </c>
      <c r="K243" s="2">
        <f t="shared" si="39"/>
        <v>-95434.195862206092</v>
      </c>
      <c r="L243" s="2">
        <f t="shared" si="41"/>
        <v>-14315.129379330914</v>
      </c>
      <c r="M243" s="16">
        <f t="shared" si="40"/>
        <v>97211.509574010997</v>
      </c>
      <c r="N243" s="16"/>
      <c r="O243" s="16"/>
      <c r="Q243" s="82" t="str">
        <f t="shared" si="36"/>
        <v/>
      </c>
      <c r="R243" s="83" t="str">
        <f t="shared" si="42"/>
        <v/>
      </c>
      <c r="S243" s="83" t="str">
        <f t="shared" si="43"/>
        <v/>
      </c>
      <c r="T243" s="83" t="str">
        <f t="shared" si="44"/>
        <v/>
      </c>
      <c r="U243" s="84" t="str">
        <f t="shared" si="45"/>
        <v/>
      </c>
    </row>
    <row r="244" spans="8:21">
      <c r="H244" s="1">
        <f t="shared" si="46"/>
        <v>236</v>
      </c>
      <c r="I244" s="2">
        <f t="shared" si="37"/>
        <v>-4771539.4701718604</v>
      </c>
      <c r="J244" s="16">
        <f t="shared" si="38"/>
        <v>1777.3137118049085</v>
      </c>
      <c r="K244" s="2">
        <f t="shared" si="39"/>
        <v>-97418.930849342141</v>
      </c>
      <c r="L244" s="2">
        <f t="shared" si="41"/>
        <v>-14612.839627401321</v>
      </c>
      <c r="M244" s="16">
        <f t="shared" si="40"/>
        <v>99196.244561147047</v>
      </c>
      <c r="N244" s="16"/>
      <c r="O244" s="16"/>
      <c r="Q244" s="82" t="str">
        <f t="shared" si="36"/>
        <v/>
      </c>
      <c r="R244" s="83" t="str">
        <f t="shared" si="42"/>
        <v/>
      </c>
      <c r="S244" s="83" t="str">
        <f t="shared" si="43"/>
        <v/>
      </c>
      <c r="T244" s="83" t="str">
        <f t="shared" si="44"/>
        <v/>
      </c>
      <c r="U244" s="84" t="str">
        <f t="shared" si="45"/>
        <v/>
      </c>
    </row>
    <row r="245" spans="8:21">
      <c r="H245" s="1">
        <f t="shared" si="46"/>
        <v>237</v>
      </c>
      <c r="I245" s="2">
        <f t="shared" si="37"/>
        <v>-4870735.7147330074</v>
      </c>
      <c r="J245" s="16">
        <f t="shared" si="38"/>
        <v>1777.3137118049085</v>
      </c>
      <c r="K245" s="2">
        <f t="shared" si="39"/>
        <v>-99444.187509132229</v>
      </c>
      <c r="L245" s="2">
        <f t="shared" si="41"/>
        <v>-14916.628126369833</v>
      </c>
      <c r="M245" s="16">
        <f t="shared" si="40"/>
        <v>101221.50122093713</v>
      </c>
      <c r="N245" s="16"/>
      <c r="O245" s="16"/>
      <c r="Q245" s="82" t="str">
        <f t="shared" si="36"/>
        <v/>
      </c>
      <c r="R245" s="83" t="str">
        <f t="shared" si="42"/>
        <v/>
      </c>
      <c r="S245" s="83" t="str">
        <f t="shared" si="43"/>
        <v/>
      </c>
      <c r="T245" s="83" t="str">
        <f t="shared" si="44"/>
        <v/>
      </c>
      <c r="U245" s="84" t="str">
        <f t="shared" si="45"/>
        <v/>
      </c>
    </row>
    <row r="246" spans="8:21">
      <c r="H246" s="6">
        <f t="shared" si="46"/>
        <v>238</v>
      </c>
      <c r="I246" s="2">
        <f t="shared" si="37"/>
        <v>-4971957.2159539443</v>
      </c>
      <c r="J246" s="16">
        <f t="shared" si="38"/>
        <v>1777.3137118049085</v>
      </c>
      <c r="K246" s="2">
        <f t="shared" si="39"/>
        <v>-101510.7931590597</v>
      </c>
      <c r="L246" s="2">
        <f t="shared" si="41"/>
        <v>-15226.618973858955</v>
      </c>
      <c r="M246" s="16">
        <f t="shared" si="40"/>
        <v>103288.10687086461</v>
      </c>
      <c r="N246" s="16"/>
      <c r="O246" s="16"/>
      <c r="Q246" s="82" t="str">
        <f t="shared" si="36"/>
        <v/>
      </c>
      <c r="R246" s="83" t="str">
        <f t="shared" si="42"/>
        <v/>
      </c>
      <c r="S246" s="83" t="str">
        <f t="shared" si="43"/>
        <v/>
      </c>
      <c r="T246" s="83" t="str">
        <f t="shared" si="44"/>
        <v/>
      </c>
      <c r="U246" s="84" t="str">
        <f t="shared" si="45"/>
        <v/>
      </c>
    </row>
    <row r="247" spans="8:21">
      <c r="H247" s="6">
        <f t="shared" si="46"/>
        <v>239</v>
      </c>
      <c r="I247" s="2">
        <f t="shared" si="37"/>
        <v>-5075245.3228248088</v>
      </c>
      <c r="J247" s="16">
        <f t="shared" si="38"/>
        <v>1777.3137118049085</v>
      </c>
      <c r="K247" s="2">
        <f t="shared" si="39"/>
        <v>-103619.59200767317</v>
      </c>
      <c r="L247" s="2">
        <f t="shared" si="41"/>
        <v>-15542.938801150975</v>
      </c>
      <c r="M247" s="16">
        <f t="shared" si="40"/>
        <v>105396.90571947808</v>
      </c>
      <c r="N247" s="16"/>
      <c r="O247" s="16"/>
      <c r="Q247" s="82" t="str">
        <f t="shared" si="36"/>
        <v/>
      </c>
      <c r="R247" s="83" t="str">
        <f t="shared" si="42"/>
        <v/>
      </c>
      <c r="S247" s="83" t="str">
        <f t="shared" si="43"/>
        <v/>
      </c>
      <c r="T247" s="83" t="str">
        <f t="shared" si="44"/>
        <v/>
      </c>
      <c r="U247" s="84" t="str">
        <f t="shared" si="45"/>
        <v/>
      </c>
    </row>
    <row r="248" spans="8:21">
      <c r="H248" s="6">
        <f t="shared" si="46"/>
        <v>240</v>
      </c>
      <c r="I248" s="2">
        <f t="shared" si="37"/>
        <v>-5180642.2285442865</v>
      </c>
      <c r="J248" s="16">
        <f t="shared" si="38"/>
        <v>1777.3137118049085</v>
      </c>
      <c r="K248" s="2">
        <f t="shared" si="39"/>
        <v>-105771.44549944585</v>
      </c>
      <c r="L248" s="2">
        <f t="shared" si="41"/>
        <v>-15865.716824916877</v>
      </c>
      <c r="M248" s="16">
        <f t="shared" si="40"/>
        <v>107548.75921125076</v>
      </c>
      <c r="N248" s="16"/>
      <c r="O248" s="16"/>
      <c r="Q248" s="85" t="str">
        <f t="shared" si="36"/>
        <v/>
      </c>
      <c r="R248" s="86" t="str">
        <f t="shared" si="42"/>
        <v/>
      </c>
      <c r="S248" s="86" t="str">
        <f t="shared" si="43"/>
        <v/>
      </c>
      <c r="T248" s="86" t="str">
        <f t="shared" si="44"/>
        <v/>
      </c>
      <c r="U248" s="87" t="str">
        <f t="shared" si="45"/>
        <v/>
      </c>
    </row>
    <row r="249" spans="8:21">
      <c r="H249" s="6">
        <f t="shared" si="46"/>
        <v>241</v>
      </c>
      <c r="I249" s="2">
        <f>+I248-M248</f>
        <v>-5288190.987755537</v>
      </c>
      <c r="J249" s="16">
        <f t="shared" si="38"/>
        <v>1777.3137118049085</v>
      </c>
      <c r="K249" s="2">
        <f>I249*$D$10</f>
        <v>-107967.23266667554</v>
      </c>
      <c r="L249" s="2">
        <f t="shared" si="41"/>
        <v>-16195.08490000133</v>
      </c>
      <c r="M249" s="16">
        <f>J249-K249</f>
        <v>109744.54637848045</v>
      </c>
      <c r="N249" s="16"/>
      <c r="O249" s="16"/>
      <c r="Q249" s="82" t="str">
        <f>IF(INT(I249)&lt;=0,"",I249)</f>
        <v/>
      </c>
      <c r="R249" s="83" t="str">
        <f t="shared" si="42"/>
        <v/>
      </c>
      <c r="S249" s="83" t="str">
        <f t="shared" si="43"/>
        <v/>
      </c>
      <c r="T249" s="83" t="str">
        <f t="shared" si="44"/>
        <v/>
      </c>
      <c r="U249" s="84" t="str">
        <f t="shared" si="45"/>
        <v/>
      </c>
    </row>
    <row r="250" spans="8:21">
      <c r="Q250" s="82" t="str">
        <f t="shared" ref="Q250:Q313" si="47">IF(INT(I250)&lt;=0,"",I250)</f>
        <v/>
      </c>
      <c r="R250" s="83" t="str">
        <f t="shared" si="42"/>
        <v/>
      </c>
      <c r="S250" s="83" t="str">
        <f t="shared" si="43"/>
        <v/>
      </c>
      <c r="T250" s="83" t="str">
        <f t="shared" si="44"/>
        <v/>
      </c>
      <c r="U250" s="84" t="str">
        <f t="shared" si="45"/>
        <v/>
      </c>
    </row>
    <row r="251" spans="8:21">
      <c r="Q251" s="82" t="str">
        <f t="shared" si="47"/>
        <v/>
      </c>
      <c r="R251" s="83" t="str">
        <f t="shared" si="42"/>
        <v/>
      </c>
      <c r="S251" s="83" t="str">
        <f t="shared" si="43"/>
        <v/>
      </c>
      <c r="T251" s="83" t="str">
        <f t="shared" si="44"/>
        <v/>
      </c>
      <c r="U251" s="84" t="str">
        <f t="shared" si="45"/>
        <v/>
      </c>
    </row>
    <row r="252" spans="8:21">
      <c r="Q252" s="82" t="str">
        <f t="shared" si="47"/>
        <v/>
      </c>
      <c r="R252" s="83" t="str">
        <f t="shared" si="42"/>
        <v/>
      </c>
      <c r="S252" s="83" t="str">
        <f t="shared" si="43"/>
        <v/>
      </c>
      <c r="T252" s="83" t="str">
        <f t="shared" si="44"/>
        <v/>
      </c>
      <c r="U252" s="84" t="str">
        <f t="shared" si="45"/>
        <v/>
      </c>
    </row>
    <row r="253" spans="8:21">
      <c r="Q253" s="82" t="str">
        <f t="shared" si="47"/>
        <v/>
      </c>
      <c r="R253" s="83" t="str">
        <f t="shared" si="42"/>
        <v/>
      </c>
      <c r="S253" s="83" t="str">
        <f t="shared" si="43"/>
        <v/>
      </c>
      <c r="T253" s="83" t="str">
        <f t="shared" si="44"/>
        <v/>
      </c>
      <c r="U253" s="84" t="str">
        <f t="shared" si="45"/>
        <v/>
      </c>
    </row>
    <row r="254" spans="8:21">
      <c r="Q254" s="82" t="str">
        <f t="shared" si="47"/>
        <v/>
      </c>
      <c r="R254" s="83" t="str">
        <f t="shared" si="42"/>
        <v/>
      </c>
      <c r="S254" s="83" t="str">
        <f t="shared" si="43"/>
        <v/>
      </c>
      <c r="T254" s="83" t="str">
        <f t="shared" si="44"/>
        <v/>
      </c>
      <c r="U254" s="84" t="str">
        <f t="shared" si="45"/>
        <v/>
      </c>
    </row>
    <row r="255" spans="8:21">
      <c r="Q255" s="82" t="str">
        <f t="shared" si="47"/>
        <v/>
      </c>
      <c r="R255" s="83" t="str">
        <f t="shared" si="42"/>
        <v/>
      </c>
      <c r="S255" s="83" t="str">
        <f t="shared" si="43"/>
        <v/>
      </c>
      <c r="T255" s="83" t="str">
        <f t="shared" si="44"/>
        <v/>
      </c>
      <c r="U255" s="84" t="str">
        <f t="shared" si="45"/>
        <v/>
      </c>
    </row>
    <row r="256" spans="8:21">
      <c r="Q256" s="82" t="str">
        <f t="shared" si="47"/>
        <v/>
      </c>
      <c r="R256" s="83" t="str">
        <f t="shared" si="42"/>
        <v/>
      </c>
      <c r="S256" s="83" t="str">
        <f t="shared" si="43"/>
        <v/>
      </c>
      <c r="T256" s="83" t="str">
        <f t="shared" si="44"/>
        <v/>
      </c>
      <c r="U256" s="84" t="str">
        <f t="shared" si="45"/>
        <v/>
      </c>
    </row>
    <row r="257" spans="17:21">
      <c r="Q257" s="82" t="str">
        <f t="shared" si="47"/>
        <v/>
      </c>
      <c r="R257" s="83" t="str">
        <f t="shared" si="42"/>
        <v/>
      </c>
      <c r="S257" s="83" t="str">
        <f t="shared" si="43"/>
        <v/>
      </c>
      <c r="T257" s="83" t="str">
        <f t="shared" si="44"/>
        <v/>
      </c>
      <c r="U257" s="84" t="str">
        <f t="shared" si="45"/>
        <v/>
      </c>
    </row>
    <row r="258" spans="17:21">
      <c r="Q258" s="82" t="str">
        <f t="shared" si="47"/>
        <v/>
      </c>
      <c r="R258" s="83" t="str">
        <f t="shared" si="42"/>
        <v/>
      </c>
      <c r="S258" s="83" t="str">
        <f t="shared" si="43"/>
        <v/>
      </c>
      <c r="T258" s="83" t="str">
        <f t="shared" si="44"/>
        <v/>
      </c>
      <c r="U258" s="84" t="str">
        <f t="shared" si="45"/>
        <v/>
      </c>
    </row>
    <row r="259" spans="17:21">
      <c r="Q259" s="82" t="str">
        <f t="shared" si="47"/>
        <v/>
      </c>
      <c r="R259" s="83" t="str">
        <f t="shared" si="42"/>
        <v/>
      </c>
      <c r="S259" s="83" t="str">
        <f t="shared" si="43"/>
        <v/>
      </c>
      <c r="T259" s="83" t="str">
        <f t="shared" si="44"/>
        <v/>
      </c>
      <c r="U259" s="84" t="str">
        <f t="shared" si="45"/>
        <v/>
      </c>
    </row>
    <row r="260" spans="17:21">
      <c r="Q260" s="85" t="str">
        <f t="shared" si="47"/>
        <v/>
      </c>
      <c r="R260" s="86" t="str">
        <f t="shared" si="42"/>
        <v/>
      </c>
      <c r="S260" s="86" t="str">
        <f t="shared" si="43"/>
        <v/>
      </c>
      <c r="T260" s="86" t="str">
        <f t="shared" si="44"/>
        <v/>
      </c>
      <c r="U260" s="87" t="str">
        <f t="shared" si="45"/>
        <v/>
      </c>
    </row>
    <row r="261" spans="17:21">
      <c r="Q261" s="82" t="str">
        <f t="shared" si="47"/>
        <v/>
      </c>
      <c r="R261" s="83" t="str">
        <f t="shared" si="42"/>
        <v/>
      </c>
      <c r="S261" s="83" t="str">
        <f t="shared" si="43"/>
        <v/>
      </c>
      <c r="T261" s="83" t="str">
        <f t="shared" si="44"/>
        <v/>
      </c>
      <c r="U261" s="84" t="str">
        <f t="shared" si="45"/>
        <v/>
      </c>
    </row>
    <row r="262" spans="17:21">
      <c r="Q262" s="82" t="str">
        <f t="shared" si="47"/>
        <v/>
      </c>
      <c r="R262" s="83" t="str">
        <f t="shared" si="42"/>
        <v/>
      </c>
      <c r="S262" s="83" t="str">
        <f t="shared" si="43"/>
        <v/>
      </c>
      <c r="T262" s="83" t="str">
        <f t="shared" si="44"/>
        <v/>
      </c>
      <c r="U262" s="84" t="str">
        <f t="shared" si="45"/>
        <v/>
      </c>
    </row>
    <row r="263" spans="17:21">
      <c r="Q263" s="82" t="str">
        <f t="shared" si="47"/>
        <v/>
      </c>
      <c r="R263" s="83" t="str">
        <f t="shared" si="42"/>
        <v/>
      </c>
      <c r="S263" s="83" t="str">
        <f t="shared" si="43"/>
        <v/>
      </c>
      <c r="T263" s="83" t="str">
        <f t="shared" si="44"/>
        <v/>
      </c>
      <c r="U263" s="84" t="str">
        <f t="shared" si="45"/>
        <v/>
      </c>
    </row>
    <row r="264" spans="17:21">
      <c r="Q264" s="82" t="str">
        <f t="shared" si="47"/>
        <v/>
      </c>
      <c r="R264" s="83" t="str">
        <f t="shared" si="42"/>
        <v/>
      </c>
      <c r="S264" s="83" t="str">
        <f t="shared" si="43"/>
        <v/>
      </c>
      <c r="T264" s="83" t="str">
        <f t="shared" si="44"/>
        <v/>
      </c>
      <c r="U264" s="84" t="str">
        <f t="shared" si="45"/>
        <v/>
      </c>
    </row>
    <row r="265" spans="17:21">
      <c r="Q265" s="82" t="str">
        <f t="shared" si="47"/>
        <v/>
      </c>
      <c r="R265" s="83" t="str">
        <f t="shared" si="42"/>
        <v/>
      </c>
      <c r="S265" s="83" t="str">
        <f t="shared" si="43"/>
        <v/>
      </c>
      <c r="T265" s="83" t="str">
        <f t="shared" si="44"/>
        <v/>
      </c>
      <c r="U265" s="84" t="str">
        <f t="shared" si="45"/>
        <v/>
      </c>
    </row>
    <row r="266" spans="17:21">
      <c r="Q266" s="82" t="str">
        <f t="shared" si="47"/>
        <v/>
      </c>
      <c r="R266" s="83" t="str">
        <f t="shared" ref="R266:R329" si="48">IF(INT(I266)&lt;=0,"",J266)</f>
        <v/>
      </c>
      <c r="S266" s="83" t="str">
        <f t="shared" ref="S266:S329" si="49">IF(INT(I266)&lt;=0,"",K266)</f>
        <v/>
      </c>
      <c r="T266" s="83" t="str">
        <f t="shared" ref="T266:T329" si="50">IF(INT(I266)&lt;=0,"",L266)</f>
        <v/>
      </c>
      <c r="U266" s="84" t="str">
        <f t="shared" ref="U266:U329" si="51">IF(INT(I266)&lt;=0,"",M266)</f>
        <v/>
      </c>
    </row>
    <row r="267" spans="17:21">
      <c r="Q267" s="82" t="str">
        <f t="shared" si="47"/>
        <v/>
      </c>
      <c r="R267" s="83" t="str">
        <f t="shared" si="48"/>
        <v/>
      </c>
      <c r="S267" s="83" t="str">
        <f t="shared" si="49"/>
        <v/>
      </c>
      <c r="T267" s="83" t="str">
        <f t="shared" si="50"/>
        <v/>
      </c>
      <c r="U267" s="84" t="str">
        <f t="shared" si="51"/>
        <v/>
      </c>
    </row>
    <row r="268" spans="17:21">
      <c r="Q268" s="82" t="str">
        <f t="shared" si="47"/>
        <v/>
      </c>
      <c r="R268" s="83" t="str">
        <f t="shared" si="48"/>
        <v/>
      </c>
      <c r="S268" s="83" t="str">
        <f t="shared" si="49"/>
        <v/>
      </c>
      <c r="T268" s="83" t="str">
        <f t="shared" si="50"/>
        <v/>
      </c>
      <c r="U268" s="84" t="str">
        <f t="shared" si="51"/>
        <v/>
      </c>
    </row>
    <row r="269" spans="17:21">
      <c r="Q269" s="82" t="str">
        <f t="shared" si="47"/>
        <v/>
      </c>
      <c r="R269" s="83" t="str">
        <f t="shared" si="48"/>
        <v/>
      </c>
      <c r="S269" s="83" t="str">
        <f t="shared" si="49"/>
        <v/>
      </c>
      <c r="T269" s="83" t="str">
        <f t="shared" si="50"/>
        <v/>
      </c>
      <c r="U269" s="84" t="str">
        <f t="shared" si="51"/>
        <v/>
      </c>
    </row>
    <row r="270" spans="17:21">
      <c r="Q270" s="82" t="str">
        <f t="shared" si="47"/>
        <v/>
      </c>
      <c r="R270" s="83" t="str">
        <f t="shared" si="48"/>
        <v/>
      </c>
      <c r="S270" s="83" t="str">
        <f t="shared" si="49"/>
        <v/>
      </c>
      <c r="T270" s="83" t="str">
        <f t="shared" si="50"/>
        <v/>
      </c>
      <c r="U270" s="84" t="str">
        <f t="shared" si="51"/>
        <v/>
      </c>
    </row>
    <row r="271" spans="17:21">
      <c r="Q271" s="82" t="str">
        <f t="shared" si="47"/>
        <v/>
      </c>
      <c r="R271" s="83" t="str">
        <f t="shared" si="48"/>
        <v/>
      </c>
      <c r="S271" s="83" t="str">
        <f t="shared" si="49"/>
        <v/>
      </c>
      <c r="T271" s="83" t="str">
        <f t="shared" si="50"/>
        <v/>
      </c>
      <c r="U271" s="84" t="str">
        <f t="shared" si="51"/>
        <v/>
      </c>
    </row>
    <row r="272" spans="17:21">
      <c r="Q272" s="85" t="str">
        <f t="shared" si="47"/>
        <v/>
      </c>
      <c r="R272" s="86" t="str">
        <f t="shared" si="48"/>
        <v/>
      </c>
      <c r="S272" s="86" t="str">
        <f t="shared" si="49"/>
        <v/>
      </c>
      <c r="T272" s="86" t="str">
        <f t="shared" si="50"/>
        <v/>
      </c>
      <c r="U272" s="87" t="str">
        <f t="shared" si="51"/>
        <v/>
      </c>
    </row>
    <row r="273" spans="17:21">
      <c r="Q273" s="82" t="str">
        <f t="shared" si="47"/>
        <v/>
      </c>
      <c r="R273" s="83" t="str">
        <f t="shared" si="48"/>
        <v/>
      </c>
      <c r="S273" s="83" t="str">
        <f t="shared" si="49"/>
        <v/>
      </c>
      <c r="T273" s="83" t="str">
        <f t="shared" si="50"/>
        <v/>
      </c>
      <c r="U273" s="84" t="str">
        <f t="shared" si="51"/>
        <v/>
      </c>
    </row>
    <row r="274" spans="17:21">
      <c r="Q274" s="82" t="str">
        <f t="shared" si="47"/>
        <v/>
      </c>
      <c r="R274" s="83" t="str">
        <f t="shared" si="48"/>
        <v/>
      </c>
      <c r="S274" s="83" t="str">
        <f t="shared" si="49"/>
        <v/>
      </c>
      <c r="T274" s="83" t="str">
        <f t="shared" si="50"/>
        <v/>
      </c>
      <c r="U274" s="84" t="str">
        <f t="shared" si="51"/>
        <v/>
      </c>
    </row>
    <row r="275" spans="17:21">
      <c r="Q275" s="82" t="str">
        <f t="shared" si="47"/>
        <v/>
      </c>
      <c r="R275" s="83" t="str">
        <f t="shared" si="48"/>
        <v/>
      </c>
      <c r="S275" s="83" t="str">
        <f t="shared" si="49"/>
        <v/>
      </c>
      <c r="T275" s="83" t="str">
        <f t="shared" si="50"/>
        <v/>
      </c>
      <c r="U275" s="84" t="str">
        <f t="shared" si="51"/>
        <v/>
      </c>
    </row>
    <row r="276" spans="17:21">
      <c r="Q276" s="82" t="str">
        <f t="shared" si="47"/>
        <v/>
      </c>
      <c r="R276" s="83" t="str">
        <f t="shared" si="48"/>
        <v/>
      </c>
      <c r="S276" s="83" t="str">
        <f t="shared" si="49"/>
        <v/>
      </c>
      <c r="T276" s="83" t="str">
        <f t="shared" si="50"/>
        <v/>
      </c>
      <c r="U276" s="84" t="str">
        <f t="shared" si="51"/>
        <v/>
      </c>
    </row>
    <row r="277" spans="17:21">
      <c r="Q277" s="82" t="str">
        <f t="shared" si="47"/>
        <v/>
      </c>
      <c r="R277" s="83" t="str">
        <f t="shared" si="48"/>
        <v/>
      </c>
      <c r="S277" s="83" t="str">
        <f t="shared" si="49"/>
        <v/>
      </c>
      <c r="T277" s="83" t="str">
        <f t="shared" si="50"/>
        <v/>
      </c>
      <c r="U277" s="84" t="str">
        <f t="shared" si="51"/>
        <v/>
      </c>
    </row>
    <row r="278" spans="17:21">
      <c r="Q278" s="82" t="str">
        <f t="shared" si="47"/>
        <v/>
      </c>
      <c r="R278" s="83" t="str">
        <f t="shared" si="48"/>
        <v/>
      </c>
      <c r="S278" s="83" t="str">
        <f t="shared" si="49"/>
        <v/>
      </c>
      <c r="T278" s="83" t="str">
        <f t="shared" si="50"/>
        <v/>
      </c>
      <c r="U278" s="84" t="str">
        <f t="shared" si="51"/>
        <v/>
      </c>
    </row>
    <row r="279" spans="17:21">
      <c r="Q279" s="82" t="str">
        <f t="shared" si="47"/>
        <v/>
      </c>
      <c r="R279" s="83" t="str">
        <f t="shared" si="48"/>
        <v/>
      </c>
      <c r="S279" s="83" t="str">
        <f t="shared" si="49"/>
        <v/>
      </c>
      <c r="T279" s="83" t="str">
        <f t="shared" si="50"/>
        <v/>
      </c>
      <c r="U279" s="84" t="str">
        <f t="shared" si="51"/>
        <v/>
      </c>
    </row>
    <row r="280" spans="17:21">
      <c r="Q280" s="82" t="str">
        <f t="shared" si="47"/>
        <v/>
      </c>
      <c r="R280" s="83" t="str">
        <f t="shared" si="48"/>
        <v/>
      </c>
      <c r="S280" s="83" t="str">
        <f t="shared" si="49"/>
        <v/>
      </c>
      <c r="T280" s="83" t="str">
        <f t="shared" si="50"/>
        <v/>
      </c>
      <c r="U280" s="84" t="str">
        <f t="shared" si="51"/>
        <v/>
      </c>
    </row>
    <row r="281" spans="17:21">
      <c r="Q281" s="82" t="str">
        <f t="shared" si="47"/>
        <v/>
      </c>
      <c r="R281" s="83" t="str">
        <f t="shared" si="48"/>
        <v/>
      </c>
      <c r="S281" s="83" t="str">
        <f t="shared" si="49"/>
        <v/>
      </c>
      <c r="T281" s="83" t="str">
        <f t="shared" si="50"/>
        <v/>
      </c>
      <c r="U281" s="84" t="str">
        <f t="shared" si="51"/>
        <v/>
      </c>
    </row>
    <row r="282" spans="17:21">
      <c r="Q282" s="82" t="str">
        <f t="shared" si="47"/>
        <v/>
      </c>
      <c r="R282" s="83" t="str">
        <f t="shared" si="48"/>
        <v/>
      </c>
      <c r="S282" s="83" t="str">
        <f t="shared" si="49"/>
        <v/>
      </c>
      <c r="T282" s="83" t="str">
        <f t="shared" si="50"/>
        <v/>
      </c>
      <c r="U282" s="84" t="str">
        <f t="shared" si="51"/>
        <v/>
      </c>
    </row>
    <row r="283" spans="17:21">
      <c r="Q283" s="82" t="str">
        <f t="shared" si="47"/>
        <v/>
      </c>
      <c r="R283" s="83" t="str">
        <f t="shared" si="48"/>
        <v/>
      </c>
      <c r="S283" s="83" t="str">
        <f t="shared" si="49"/>
        <v/>
      </c>
      <c r="T283" s="83" t="str">
        <f t="shared" si="50"/>
        <v/>
      </c>
      <c r="U283" s="84" t="str">
        <f t="shared" si="51"/>
        <v/>
      </c>
    </row>
    <row r="284" spans="17:21">
      <c r="Q284" s="85" t="str">
        <f t="shared" si="47"/>
        <v/>
      </c>
      <c r="R284" s="86" t="str">
        <f t="shared" si="48"/>
        <v/>
      </c>
      <c r="S284" s="86" t="str">
        <f t="shared" si="49"/>
        <v/>
      </c>
      <c r="T284" s="86" t="str">
        <f t="shared" si="50"/>
        <v/>
      </c>
      <c r="U284" s="87" t="str">
        <f t="shared" si="51"/>
        <v/>
      </c>
    </row>
    <row r="285" spans="17:21">
      <c r="Q285" s="82" t="str">
        <f t="shared" si="47"/>
        <v/>
      </c>
      <c r="R285" s="83" t="str">
        <f t="shared" si="48"/>
        <v/>
      </c>
      <c r="S285" s="83" t="str">
        <f t="shared" si="49"/>
        <v/>
      </c>
      <c r="T285" s="83" t="str">
        <f t="shared" si="50"/>
        <v/>
      </c>
      <c r="U285" s="84" t="str">
        <f t="shared" si="51"/>
        <v/>
      </c>
    </row>
    <row r="286" spans="17:21">
      <c r="Q286" s="82" t="str">
        <f t="shared" si="47"/>
        <v/>
      </c>
      <c r="R286" s="83" t="str">
        <f t="shared" si="48"/>
        <v/>
      </c>
      <c r="S286" s="83" t="str">
        <f t="shared" si="49"/>
        <v/>
      </c>
      <c r="T286" s="83" t="str">
        <f t="shared" si="50"/>
        <v/>
      </c>
      <c r="U286" s="84" t="str">
        <f t="shared" si="51"/>
        <v/>
      </c>
    </row>
    <row r="287" spans="17:21">
      <c r="Q287" s="82" t="str">
        <f t="shared" si="47"/>
        <v/>
      </c>
      <c r="R287" s="83" t="str">
        <f t="shared" si="48"/>
        <v/>
      </c>
      <c r="S287" s="83" t="str">
        <f t="shared" si="49"/>
        <v/>
      </c>
      <c r="T287" s="83" t="str">
        <f t="shared" si="50"/>
        <v/>
      </c>
      <c r="U287" s="84" t="str">
        <f t="shared" si="51"/>
        <v/>
      </c>
    </row>
    <row r="288" spans="17:21">
      <c r="Q288" s="82" t="str">
        <f t="shared" si="47"/>
        <v/>
      </c>
      <c r="R288" s="83" t="str">
        <f t="shared" si="48"/>
        <v/>
      </c>
      <c r="S288" s="83" t="str">
        <f t="shared" si="49"/>
        <v/>
      </c>
      <c r="T288" s="83" t="str">
        <f t="shared" si="50"/>
        <v/>
      </c>
      <c r="U288" s="84" t="str">
        <f t="shared" si="51"/>
        <v/>
      </c>
    </row>
    <row r="289" spans="17:21">
      <c r="Q289" s="82" t="str">
        <f t="shared" si="47"/>
        <v/>
      </c>
      <c r="R289" s="83" t="str">
        <f t="shared" si="48"/>
        <v/>
      </c>
      <c r="S289" s="83" t="str">
        <f t="shared" si="49"/>
        <v/>
      </c>
      <c r="T289" s="83" t="str">
        <f t="shared" si="50"/>
        <v/>
      </c>
      <c r="U289" s="84" t="str">
        <f t="shared" si="51"/>
        <v/>
      </c>
    </row>
    <row r="290" spans="17:21">
      <c r="Q290" s="82" t="str">
        <f t="shared" si="47"/>
        <v/>
      </c>
      <c r="R290" s="83" t="str">
        <f t="shared" si="48"/>
        <v/>
      </c>
      <c r="S290" s="83" t="str">
        <f t="shared" si="49"/>
        <v/>
      </c>
      <c r="T290" s="83" t="str">
        <f t="shared" si="50"/>
        <v/>
      </c>
      <c r="U290" s="84" t="str">
        <f t="shared" si="51"/>
        <v/>
      </c>
    </row>
    <row r="291" spans="17:21">
      <c r="Q291" s="82" t="str">
        <f t="shared" si="47"/>
        <v/>
      </c>
      <c r="R291" s="83" t="str">
        <f t="shared" si="48"/>
        <v/>
      </c>
      <c r="S291" s="83" t="str">
        <f t="shared" si="49"/>
        <v/>
      </c>
      <c r="T291" s="83" t="str">
        <f t="shared" si="50"/>
        <v/>
      </c>
      <c r="U291" s="84" t="str">
        <f t="shared" si="51"/>
        <v/>
      </c>
    </row>
    <row r="292" spans="17:21">
      <c r="Q292" s="82" t="str">
        <f t="shared" si="47"/>
        <v/>
      </c>
      <c r="R292" s="83" t="str">
        <f t="shared" si="48"/>
        <v/>
      </c>
      <c r="S292" s="83" t="str">
        <f t="shared" si="49"/>
        <v/>
      </c>
      <c r="T292" s="83" t="str">
        <f t="shared" si="50"/>
        <v/>
      </c>
      <c r="U292" s="84" t="str">
        <f t="shared" si="51"/>
        <v/>
      </c>
    </row>
    <row r="293" spans="17:21">
      <c r="Q293" s="82" t="str">
        <f t="shared" si="47"/>
        <v/>
      </c>
      <c r="R293" s="83" t="str">
        <f t="shared" si="48"/>
        <v/>
      </c>
      <c r="S293" s="83" t="str">
        <f t="shared" si="49"/>
        <v/>
      </c>
      <c r="T293" s="83" t="str">
        <f t="shared" si="50"/>
        <v/>
      </c>
      <c r="U293" s="84" t="str">
        <f t="shared" si="51"/>
        <v/>
      </c>
    </row>
    <row r="294" spans="17:21">
      <c r="Q294" s="82" t="str">
        <f t="shared" si="47"/>
        <v/>
      </c>
      <c r="R294" s="83" t="str">
        <f t="shared" si="48"/>
        <v/>
      </c>
      <c r="S294" s="83" t="str">
        <f t="shared" si="49"/>
        <v/>
      </c>
      <c r="T294" s="83" t="str">
        <f t="shared" si="50"/>
        <v/>
      </c>
      <c r="U294" s="84" t="str">
        <f t="shared" si="51"/>
        <v/>
      </c>
    </row>
    <row r="295" spans="17:21">
      <c r="Q295" s="82" t="str">
        <f t="shared" si="47"/>
        <v/>
      </c>
      <c r="R295" s="83" t="str">
        <f t="shared" si="48"/>
        <v/>
      </c>
      <c r="S295" s="83" t="str">
        <f t="shared" si="49"/>
        <v/>
      </c>
      <c r="T295" s="83" t="str">
        <f t="shared" si="50"/>
        <v/>
      </c>
      <c r="U295" s="84" t="str">
        <f t="shared" si="51"/>
        <v/>
      </c>
    </row>
    <row r="296" spans="17:21">
      <c r="Q296" s="85" t="str">
        <f t="shared" si="47"/>
        <v/>
      </c>
      <c r="R296" s="86" t="str">
        <f t="shared" si="48"/>
        <v/>
      </c>
      <c r="S296" s="86" t="str">
        <f t="shared" si="49"/>
        <v/>
      </c>
      <c r="T296" s="86" t="str">
        <f t="shared" si="50"/>
        <v/>
      </c>
      <c r="U296" s="87" t="str">
        <f t="shared" si="51"/>
        <v/>
      </c>
    </row>
    <row r="297" spans="17:21">
      <c r="Q297" s="82" t="str">
        <f t="shared" si="47"/>
        <v/>
      </c>
      <c r="R297" s="83" t="str">
        <f t="shared" si="48"/>
        <v/>
      </c>
      <c r="S297" s="83" t="str">
        <f t="shared" si="49"/>
        <v/>
      </c>
      <c r="T297" s="83" t="str">
        <f t="shared" si="50"/>
        <v/>
      </c>
      <c r="U297" s="84" t="str">
        <f t="shared" si="51"/>
        <v/>
      </c>
    </row>
    <row r="298" spans="17:21">
      <c r="Q298" s="82" t="str">
        <f t="shared" si="47"/>
        <v/>
      </c>
      <c r="R298" s="83" t="str">
        <f t="shared" si="48"/>
        <v/>
      </c>
      <c r="S298" s="83" t="str">
        <f t="shared" si="49"/>
        <v/>
      </c>
      <c r="T298" s="83" t="str">
        <f t="shared" si="50"/>
        <v/>
      </c>
      <c r="U298" s="84" t="str">
        <f t="shared" si="51"/>
        <v/>
      </c>
    </row>
    <row r="299" spans="17:21">
      <c r="Q299" s="82" t="str">
        <f t="shared" si="47"/>
        <v/>
      </c>
      <c r="R299" s="83" t="str">
        <f t="shared" si="48"/>
        <v/>
      </c>
      <c r="S299" s="83" t="str">
        <f t="shared" si="49"/>
        <v/>
      </c>
      <c r="T299" s="83" t="str">
        <f t="shared" si="50"/>
        <v/>
      </c>
      <c r="U299" s="84" t="str">
        <f t="shared" si="51"/>
        <v/>
      </c>
    </row>
    <row r="300" spans="17:21">
      <c r="Q300" s="82" t="str">
        <f t="shared" si="47"/>
        <v/>
      </c>
      <c r="R300" s="83" t="str">
        <f t="shared" si="48"/>
        <v/>
      </c>
      <c r="S300" s="83" t="str">
        <f t="shared" si="49"/>
        <v/>
      </c>
      <c r="T300" s="83" t="str">
        <f t="shared" si="50"/>
        <v/>
      </c>
      <c r="U300" s="84" t="str">
        <f t="shared" si="51"/>
        <v/>
      </c>
    </row>
    <row r="301" spans="17:21">
      <c r="Q301" s="82" t="str">
        <f t="shared" si="47"/>
        <v/>
      </c>
      <c r="R301" s="83" t="str">
        <f t="shared" si="48"/>
        <v/>
      </c>
      <c r="S301" s="83" t="str">
        <f t="shared" si="49"/>
        <v/>
      </c>
      <c r="T301" s="83" t="str">
        <f t="shared" si="50"/>
        <v/>
      </c>
      <c r="U301" s="84" t="str">
        <f t="shared" si="51"/>
        <v/>
      </c>
    </row>
    <row r="302" spans="17:21">
      <c r="Q302" s="82" t="str">
        <f t="shared" si="47"/>
        <v/>
      </c>
      <c r="R302" s="83" t="str">
        <f t="shared" si="48"/>
        <v/>
      </c>
      <c r="S302" s="83" t="str">
        <f t="shared" si="49"/>
        <v/>
      </c>
      <c r="T302" s="83" t="str">
        <f t="shared" si="50"/>
        <v/>
      </c>
      <c r="U302" s="84" t="str">
        <f t="shared" si="51"/>
        <v/>
      </c>
    </row>
    <row r="303" spans="17:21">
      <c r="Q303" s="82" t="str">
        <f t="shared" si="47"/>
        <v/>
      </c>
      <c r="R303" s="83" t="str">
        <f t="shared" si="48"/>
        <v/>
      </c>
      <c r="S303" s="83" t="str">
        <f t="shared" si="49"/>
        <v/>
      </c>
      <c r="T303" s="83" t="str">
        <f t="shared" si="50"/>
        <v/>
      </c>
      <c r="U303" s="84" t="str">
        <f t="shared" si="51"/>
        <v/>
      </c>
    </row>
    <row r="304" spans="17:21">
      <c r="Q304" s="82" t="str">
        <f t="shared" si="47"/>
        <v/>
      </c>
      <c r="R304" s="83" t="str">
        <f t="shared" si="48"/>
        <v/>
      </c>
      <c r="S304" s="83" t="str">
        <f t="shared" si="49"/>
        <v/>
      </c>
      <c r="T304" s="83" t="str">
        <f t="shared" si="50"/>
        <v/>
      </c>
      <c r="U304" s="84" t="str">
        <f t="shared" si="51"/>
        <v/>
      </c>
    </row>
    <row r="305" spans="17:21">
      <c r="Q305" s="82" t="str">
        <f t="shared" si="47"/>
        <v/>
      </c>
      <c r="R305" s="83" t="str">
        <f t="shared" si="48"/>
        <v/>
      </c>
      <c r="S305" s="83" t="str">
        <f t="shared" si="49"/>
        <v/>
      </c>
      <c r="T305" s="83" t="str">
        <f t="shared" si="50"/>
        <v/>
      </c>
      <c r="U305" s="84" t="str">
        <f t="shared" si="51"/>
        <v/>
      </c>
    </row>
    <row r="306" spans="17:21">
      <c r="Q306" s="82" t="str">
        <f t="shared" si="47"/>
        <v/>
      </c>
      <c r="R306" s="83" t="str">
        <f t="shared" si="48"/>
        <v/>
      </c>
      <c r="S306" s="83" t="str">
        <f t="shared" si="49"/>
        <v/>
      </c>
      <c r="T306" s="83" t="str">
        <f t="shared" si="50"/>
        <v/>
      </c>
      <c r="U306" s="84" t="str">
        <f t="shared" si="51"/>
        <v/>
      </c>
    </row>
    <row r="307" spans="17:21">
      <c r="Q307" s="82" t="str">
        <f t="shared" si="47"/>
        <v/>
      </c>
      <c r="R307" s="83" t="str">
        <f t="shared" si="48"/>
        <v/>
      </c>
      <c r="S307" s="83" t="str">
        <f t="shared" si="49"/>
        <v/>
      </c>
      <c r="T307" s="83" t="str">
        <f t="shared" si="50"/>
        <v/>
      </c>
      <c r="U307" s="84" t="str">
        <f t="shared" si="51"/>
        <v/>
      </c>
    </row>
    <row r="308" spans="17:21">
      <c r="Q308" s="85" t="str">
        <f t="shared" si="47"/>
        <v/>
      </c>
      <c r="R308" s="86" t="str">
        <f t="shared" si="48"/>
        <v/>
      </c>
      <c r="S308" s="86" t="str">
        <f t="shared" si="49"/>
        <v/>
      </c>
      <c r="T308" s="86" t="str">
        <f t="shared" si="50"/>
        <v/>
      </c>
      <c r="U308" s="87" t="str">
        <f t="shared" si="51"/>
        <v/>
      </c>
    </row>
    <row r="309" spans="17:21">
      <c r="Q309" s="82" t="str">
        <f t="shared" si="47"/>
        <v/>
      </c>
      <c r="R309" s="83" t="str">
        <f t="shared" si="48"/>
        <v/>
      </c>
      <c r="S309" s="83" t="str">
        <f t="shared" si="49"/>
        <v/>
      </c>
      <c r="T309" s="83" t="str">
        <f t="shared" si="50"/>
        <v/>
      </c>
      <c r="U309" s="84" t="str">
        <f t="shared" si="51"/>
        <v/>
      </c>
    </row>
    <row r="310" spans="17:21">
      <c r="Q310" s="82" t="str">
        <f t="shared" si="47"/>
        <v/>
      </c>
      <c r="R310" s="83" t="str">
        <f t="shared" si="48"/>
        <v/>
      </c>
      <c r="S310" s="83" t="str">
        <f t="shared" si="49"/>
        <v/>
      </c>
      <c r="T310" s="83" t="str">
        <f t="shared" si="50"/>
        <v/>
      </c>
      <c r="U310" s="84" t="str">
        <f t="shared" si="51"/>
        <v/>
      </c>
    </row>
    <row r="311" spans="17:21">
      <c r="Q311" s="82" t="str">
        <f t="shared" si="47"/>
        <v/>
      </c>
      <c r="R311" s="83" t="str">
        <f t="shared" si="48"/>
        <v/>
      </c>
      <c r="S311" s="83" t="str">
        <f t="shared" si="49"/>
        <v/>
      </c>
      <c r="T311" s="83" t="str">
        <f t="shared" si="50"/>
        <v/>
      </c>
      <c r="U311" s="84" t="str">
        <f t="shared" si="51"/>
        <v/>
      </c>
    </row>
    <row r="312" spans="17:21">
      <c r="Q312" s="82" t="str">
        <f t="shared" si="47"/>
        <v/>
      </c>
      <c r="R312" s="83" t="str">
        <f t="shared" si="48"/>
        <v/>
      </c>
      <c r="S312" s="83" t="str">
        <f t="shared" si="49"/>
        <v/>
      </c>
      <c r="T312" s="83" t="str">
        <f t="shared" si="50"/>
        <v/>
      </c>
      <c r="U312" s="84" t="str">
        <f t="shared" si="51"/>
        <v/>
      </c>
    </row>
    <row r="313" spans="17:21">
      <c r="Q313" s="82" t="str">
        <f t="shared" si="47"/>
        <v/>
      </c>
      <c r="R313" s="83" t="str">
        <f t="shared" si="48"/>
        <v/>
      </c>
      <c r="S313" s="83" t="str">
        <f t="shared" si="49"/>
        <v/>
      </c>
      <c r="T313" s="83" t="str">
        <f t="shared" si="50"/>
        <v/>
      </c>
      <c r="U313" s="84" t="str">
        <f t="shared" si="51"/>
        <v/>
      </c>
    </row>
    <row r="314" spans="17:21">
      <c r="Q314" s="82" t="str">
        <f t="shared" ref="Q314:Q377" si="52">IF(INT(I314)&lt;=0,"",I314)</f>
        <v/>
      </c>
      <c r="R314" s="83" t="str">
        <f t="shared" si="48"/>
        <v/>
      </c>
      <c r="S314" s="83" t="str">
        <f t="shared" si="49"/>
        <v/>
      </c>
      <c r="T314" s="83" t="str">
        <f t="shared" si="50"/>
        <v/>
      </c>
      <c r="U314" s="84" t="str">
        <f t="shared" si="51"/>
        <v/>
      </c>
    </row>
    <row r="315" spans="17:21">
      <c r="Q315" s="82" t="str">
        <f t="shared" si="52"/>
        <v/>
      </c>
      <c r="R315" s="83" t="str">
        <f t="shared" si="48"/>
        <v/>
      </c>
      <c r="S315" s="83" t="str">
        <f t="shared" si="49"/>
        <v/>
      </c>
      <c r="T315" s="83" t="str">
        <f t="shared" si="50"/>
        <v/>
      </c>
      <c r="U315" s="84" t="str">
        <f t="shared" si="51"/>
        <v/>
      </c>
    </row>
    <row r="316" spans="17:21">
      <c r="Q316" s="82" t="str">
        <f t="shared" si="52"/>
        <v/>
      </c>
      <c r="R316" s="83" t="str">
        <f t="shared" si="48"/>
        <v/>
      </c>
      <c r="S316" s="83" t="str">
        <f t="shared" si="49"/>
        <v/>
      </c>
      <c r="T316" s="83" t="str">
        <f t="shared" si="50"/>
        <v/>
      </c>
      <c r="U316" s="84" t="str">
        <f t="shared" si="51"/>
        <v/>
      </c>
    </row>
    <row r="317" spans="17:21">
      <c r="Q317" s="82" t="str">
        <f t="shared" si="52"/>
        <v/>
      </c>
      <c r="R317" s="83" t="str">
        <f t="shared" si="48"/>
        <v/>
      </c>
      <c r="S317" s="83" t="str">
        <f t="shared" si="49"/>
        <v/>
      </c>
      <c r="T317" s="83" t="str">
        <f t="shared" si="50"/>
        <v/>
      </c>
      <c r="U317" s="84" t="str">
        <f t="shared" si="51"/>
        <v/>
      </c>
    </row>
    <row r="318" spans="17:21">
      <c r="Q318" s="82" t="str">
        <f t="shared" si="52"/>
        <v/>
      </c>
      <c r="R318" s="83" t="str">
        <f t="shared" si="48"/>
        <v/>
      </c>
      <c r="S318" s="83" t="str">
        <f t="shared" si="49"/>
        <v/>
      </c>
      <c r="T318" s="83" t="str">
        <f t="shared" si="50"/>
        <v/>
      </c>
      <c r="U318" s="84" t="str">
        <f t="shared" si="51"/>
        <v/>
      </c>
    </row>
    <row r="319" spans="17:21">
      <c r="Q319" s="82" t="str">
        <f t="shared" si="52"/>
        <v/>
      </c>
      <c r="R319" s="83" t="str">
        <f t="shared" si="48"/>
        <v/>
      </c>
      <c r="S319" s="83" t="str">
        <f t="shared" si="49"/>
        <v/>
      </c>
      <c r="T319" s="83" t="str">
        <f t="shared" si="50"/>
        <v/>
      </c>
      <c r="U319" s="84" t="str">
        <f t="shared" si="51"/>
        <v/>
      </c>
    </row>
    <row r="320" spans="17:21">
      <c r="Q320" s="85" t="str">
        <f t="shared" si="52"/>
        <v/>
      </c>
      <c r="R320" s="86" t="str">
        <f t="shared" si="48"/>
        <v/>
      </c>
      <c r="S320" s="86" t="str">
        <f t="shared" si="49"/>
        <v/>
      </c>
      <c r="T320" s="86" t="str">
        <f t="shared" si="50"/>
        <v/>
      </c>
      <c r="U320" s="87" t="str">
        <f t="shared" si="51"/>
        <v/>
      </c>
    </row>
    <row r="321" spans="17:21">
      <c r="Q321" s="82" t="str">
        <f t="shared" si="52"/>
        <v/>
      </c>
      <c r="R321" s="83" t="str">
        <f t="shared" si="48"/>
        <v/>
      </c>
      <c r="S321" s="83" t="str">
        <f t="shared" si="49"/>
        <v/>
      </c>
      <c r="T321" s="83" t="str">
        <f t="shared" si="50"/>
        <v/>
      </c>
      <c r="U321" s="84" t="str">
        <f t="shared" si="51"/>
        <v/>
      </c>
    </row>
    <row r="322" spans="17:21">
      <c r="Q322" s="82" t="str">
        <f t="shared" si="52"/>
        <v/>
      </c>
      <c r="R322" s="83" t="str">
        <f t="shared" si="48"/>
        <v/>
      </c>
      <c r="S322" s="83" t="str">
        <f t="shared" si="49"/>
        <v/>
      </c>
      <c r="T322" s="83" t="str">
        <f t="shared" si="50"/>
        <v/>
      </c>
      <c r="U322" s="84" t="str">
        <f t="shared" si="51"/>
        <v/>
      </c>
    </row>
    <row r="323" spans="17:21">
      <c r="Q323" s="82" t="str">
        <f t="shared" si="52"/>
        <v/>
      </c>
      <c r="R323" s="83" t="str">
        <f t="shared" si="48"/>
        <v/>
      </c>
      <c r="S323" s="83" t="str">
        <f t="shared" si="49"/>
        <v/>
      </c>
      <c r="T323" s="83" t="str">
        <f t="shared" si="50"/>
        <v/>
      </c>
      <c r="U323" s="84" t="str">
        <f t="shared" si="51"/>
        <v/>
      </c>
    </row>
    <row r="324" spans="17:21">
      <c r="Q324" s="82" t="str">
        <f t="shared" si="52"/>
        <v/>
      </c>
      <c r="R324" s="83" t="str">
        <f t="shared" si="48"/>
        <v/>
      </c>
      <c r="S324" s="83" t="str">
        <f t="shared" si="49"/>
        <v/>
      </c>
      <c r="T324" s="83" t="str">
        <f t="shared" si="50"/>
        <v/>
      </c>
      <c r="U324" s="84" t="str">
        <f t="shared" si="51"/>
        <v/>
      </c>
    </row>
    <row r="325" spans="17:21">
      <c r="Q325" s="82" t="str">
        <f t="shared" si="52"/>
        <v/>
      </c>
      <c r="R325" s="83" t="str">
        <f t="shared" si="48"/>
        <v/>
      </c>
      <c r="S325" s="83" t="str">
        <f t="shared" si="49"/>
        <v/>
      </c>
      <c r="T325" s="83" t="str">
        <f t="shared" si="50"/>
        <v/>
      </c>
      <c r="U325" s="84" t="str">
        <f t="shared" si="51"/>
        <v/>
      </c>
    </row>
    <row r="326" spans="17:21">
      <c r="Q326" s="82" t="str">
        <f t="shared" si="52"/>
        <v/>
      </c>
      <c r="R326" s="83" t="str">
        <f t="shared" si="48"/>
        <v/>
      </c>
      <c r="S326" s="83" t="str">
        <f t="shared" si="49"/>
        <v/>
      </c>
      <c r="T326" s="83" t="str">
        <f t="shared" si="50"/>
        <v/>
      </c>
      <c r="U326" s="84" t="str">
        <f t="shared" si="51"/>
        <v/>
      </c>
    </row>
    <row r="327" spans="17:21">
      <c r="Q327" s="82" t="str">
        <f t="shared" si="52"/>
        <v/>
      </c>
      <c r="R327" s="83" t="str">
        <f t="shared" si="48"/>
        <v/>
      </c>
      <c r="S327" s="83" t="str">
        <f t="shared" si="49"/>
        <v/>
      </c>
      <c r="T327" s="83" t="str">
        <f t="shared" si="50"/>
        <v/>
      </c>
      <c r="U327" s="84" t="str">
        <f t="shared" si="51"/>
        <v/>
      </c>
    </row>
    <row r="328" spans="17:21">
      <c r="Q328" s="82" t="str">
        <f t="shared" si="52"/>
        <v/>
      </c>
      <c r="R328" s="83" t="str">
        <f t="shared" si="48"/>
        <v/>
      </c>
      <c r="S328" s="83" t="str">
        <f t="shared" si="49"/>
        <v/>
      </c>
      <c r="T328" s="83" t="str">
        <f t="shared" si="50"/>
        <v/>
      </c>
      <c r="U328" s="84" t="str">
        <f t="shared" si="51"/>
        <v/>
      </c>
    </row>
    <row r="329" spans="17:21">
      <c r="Q329" s="82" t="str">
        <f t="shared" si="52"/>
        <v/>
      </c>
      <c r="R329" s="83" t="str">
        <f t="shared" si="48"/>
        <v/>
      </c>
      <c r="S329" s="83" t="str">
        <f t="shared" si="49"/>
        <v/>
      </c>
      <c r="T329" s="83" t="str">
        <f t="shared" si="50"/>
        <v/>
      </c>
      <c r="U329" s="84" t="str">
        <f t="shared" si="51"/>
        <v/>
      </c>
    </row>
    <row r="330" spans="17:21">
      <c r="Q330" s="82" t="str">
        <f t="shared" si="52"/>
        <v/>
      </c>
      <c r="R330" s="83" t="str">
        <f t="shared" ref="R330:R392" si="53">IF(INT(I330)&lt;=0,"",J330)</f>
        <v/>
      </c>
      <c r="S330" s="83" t="str">
        <f t="shared" ref="S330:S392" si="54">IF(INT(I330)&lt;=0,"",K330)</f>
        <v/>
      </c>
      <c r="T330" s="83" t="str">
        <f t="shared" ref="T330:T392" si="55">IF(INT(I330)&lt;=0,"",L330)</f>
        <v/>
      </c>
      <c r="U330" s="84" t="str">
        <f t="shared" ref="U330:U392" si="56">IF(INT(I330)&lt;=0,"",M330)</f>
        <v/>
      </c>
    </row>
    <row r="331" spans="17:21">
      <c r="Q331" s="82" t="str">
        <f t="shared" si="52"/>
        <v/>
      </c>
      <c r="R331" s="83" t="str">
        <f t="shared" si="53"/>
        <v/>
      </c>
      <c r="S331" s="83" t="str">
        <f t="shared" si="54"/>
        <v/>
      </c>
      <c r="T331" s="83" t="str">
        <f t="shared" si="55"/>
        <v/>
      </c>
      <c r="U331" s="84" t="str">
        <f t="shared" si="56"/>
        <v/>
      </c>
    </row>
    <row r="332" spans="17:21">
      <c r="Q332" s="85" t="str">
        <f t="shared" si="52"/>
        <v/>
      </c>
      <c r="R332" s="86" t="str">
        <f t="shared" si="53"/>
        <v/>
      </c>
      <c r="S332" s="86" t="str">
        <f t="shared" si="54"/>
        <v/>
      </c>
      <c r="T332" s="86" t="str">
        <f t="shared" si="55"/>
        <v/>
      </c>
      <c r="U332" s="87" t="str">
        <f t="shared" si="56"/>
        <v/>
      </c>
    </row>
    <row r="333" spans="17:21">
      <c r="Q333" s="82" t="str">
        <f t="shared" si="52"/>
        <v/>
      </c>
      <c r="R333" s="83" t="str">
        <f t="shared" si="53"/>
        <v/>
      </c>
      <c r="S333" s="83" t="str">
        <f t="shared" si="54"/>
        <v/>
      </c>
      <c r="T333" s="83" t="str">
        <f t="shared" si="55"/>
        <v/>
      </c>
      <c r="U333" s="84" t="str">
        <f t="shared" si="56"/>
        <v/>
      </c>
    </row>
    <row r="334" spans="17:21">
      <c r="Q334" s="82" t="str">
        <f t="shared" si="52"/>
        <v/>
      </c>
      <c r="R334" s="83" t="str">
        <f t="shared" si="53"/>
        <v/>
      </c>
      <c r="S334" s="83" t="str">
        <f t="shared" si="54"/>
        <v/>
      </c>
      <c r="T334" s="83" t="str">
        <f t="shared" si="55"/>
        <v/>
      </c>
      <c r="U334" s="84" t="str">
        <f t="shared" si="56"/>
        <v/>
      </c>
    </row>
    <row r="335" spans="17:21">
      <c r="Q335" s="82" t="str">
        <f t="shared" si="52"/>
        <v/>
      </c>
      <c r="R335" s="83" t="str">
        <f t="shared" si="53"/>
        <v/>
      </c>
      <c r="S335" s="83" t="str">
        <f t="shared" si="54"/>
        <v/>
      </c>
      <c r="T335" s="83" t="str">
        <f t="shared" si="55"/>
        <v/>
      </c>
      <c r="U335" s="84" t="str">
        <f t="shared" si="56"/>
        <v/>
      </c>
    </row>
    <row r="336" spans="17:21">
      <c r="Q336" s="82" t="str">
        <f t="shared" si="52"/>
        <v/>
      </c>
      <c r="R336" s="83" t="str">
        <f t="shared" si="53"/>
        <v/>
      </c>
      <c r="S336" s="83" t="str">
        <f t="shared" si="54"/>
        <v/>
      </c>
      <c r="T336" s="83" t="str">
        <f t="shared" si="55"/>
        <v/>
      </c>
      <c r="U336" s="84" t="str">
        <f t="shared" si="56"/>
        <v/>
      </c>
    </row>
    <row r="337" spans="17:21">
      <c r="Q337" s="82" t="str">
        <f t="shared" si="52"/>
        <v/>
      </c>
      <c r="R337" s="83" t="str">
        <f t="shared" si="53"/>
        <v/>
      </c>
      <c r="S337" s="83" t="str">
        <f t="shared" si="54"/>
        <v/>
      </c>
      <c r="T337" s="83" t="str">
        <f t="shared" si="55"/>
        <v/>
      </c>
      <c r="U337" s="84" t="str">
        <f t="shared" si="56"/>
        <v/>
      </c>
    </row>
    <row r="338" spans="17:21">
      <c r="Q338" s="82" t="str">
        <f t="shared" si="52"/>
        <v/>
      </c>
      <c r="R338" s="83" t="str">
        <f t="shared" si="53"/>
        <v/>
      </c>
      <c r="S338" s="83" t="str">
        <f t="shared" si="54"/>
        <v/>
      </c>
      <c r="T338" s="83" t="str">
        <f t="shared" si="55"/>
        <v/>
      </c>
      <c r="U338" s="84" t="str">
        <f t="shared" si="56"/>
        <v/>
      </c>
    </row>
    <row r="339" spans="17:21">
      <c r="Q339" s="82" t="str">
        <f t="shared" si="52"/>
        <v/>
      </c>
      <c r="R339" s="83" t="str">
        <f t="shared" si="53"/>
        <v/>
      </c>
      <c r="S339" s="83" t="str">
        <f t="shared" si="54"/>
        <v/>
      </c>
      <c r="T339" s="83" t="str">
        <f t="shared" si="55"/>
        <v/>
      </c>
      <c r="U339" s="84" t="str">
        <f t="shared" si="56"/>
        <v/>
      </c>
    </row>
    <row r="340" spans="17:21">
      <c r="Q340" s="82" t="str">
        <f t="shared" si="52"/>
        <v/>
      </c>
      <c r="R340" s="83" t="str">
        <f t="shared" si="53"/>
        <v/>
      </c>
      <c r="S340" s="83" t="str">
        <f t="shared" si="54"/>
        <v/>
      </c>
      <c r="T340" s="83" t="str">
        <f t="shared" si="55"/>
        <v/>
      </c>
      <c r="U340" s="84" t="str">
        <f t="shared" si="56"/>
        <v/>
      </c>
    </row>
    <row r="341" spans="17:21">
      <c r="Q341" s="82" t="str">
        <f t="shared" si="52"/>
        <v/>
      </c>
      <c r="R341" s="83" t="str">
        <f t="shared" si="53"/>
        <v/>
      </c>
      <c r="S341" s="83" t="str">
        <f t="shared" si="54"/>
        <v/>
      </c>
      <c r="T341" s="83" t="str">
        <f t="shared" si="55"/>
        <v/>
      </c>
      <c r="U341" s="84" t="str">
        <f t="shared" si="56"/>
        <v/>
      </c>
    </row>
    <row r="342" spans="17:21">
      <c r="Q342" s="82" t="str">
        <f t="shared" si="52"/>
        <v/>
      </c>
      <c r="R342" s="83" t="str">
        <f t="shared" si="53"/>
        <v/>
      </c>
      <c r="S342" s="83" t="str">
        <f t="shared" si="54"/>
        <v/>
      </c>
      <c r="T342" s="83" t="str">
        <f t="shared" si="55"/>
        <v/>
      </c>
      <c r="U342" s="84" t="str">
        <f t="shared" si="56"/>
        <v/>
      </c>
    </row>
    <row r="343" spans="17:21">
      <c r="Q343" s="82" t="str">
        <f t="shared" si="52"/>
        <v/>
      </c>
      <c r="R343" s="83" t="str">
        <f t="shared" si="53"/>
        <v/>
      </c>
      <c r="S343" s="83" t="str">
        <f t="shared" si="54"/>
        <v/>
      </c>
      <c r="T343" s="83" t="str">
        <f t="shared" si="55"/>
        <v/>
      </c>
      <c r="U343" s="84" t="str">
        <f t="shared" si="56"/>
        <v/>
      </c>
    </row>
    <row r="344" spans="17:21">
      <c r="Q344" s="85" t="str">
        <f t="shared" si="52"/>
        <v/>
      </c>
      <c r="R344" s="86" t="str">
        <f t="shared" si="53"/>
        <v/>
      </c>
      <c r="S344" s="86" t="str">
        <f t="shared" si="54"/>
        <v/>
      </c>
      <c r="T344" s="86" t="str">
        <f t="shared" si="55"/>
        <v/>
      </c>
      <c r="U344" s="87" t="str">
        <f t="shared" si="56"/>
        <v/>
      </c>
    </row>
    <row r="345" spans="17:21">
      <c r="Q345" s="82" t="str">
        <f t="shared" si="52"/>
        <v/>
      </c>
      <c r="R345" s="83" t="str">
        <f t="shared" si="53"/>
        <v/>
      </c>
      <c r="S345" s="83" t="str">
        <f t="shared" si="54"/>
        <v/>
      </c>
      <c r="T345" s="83" t="str">
        <f t="shared" si="55"/>
        <v/>
      </c>
      <c r="U345" s="84" t="str">
        <f t="shared" si="56"/>
        <v/>
      </c>
    </row>
    <row r="346" spans="17:21">
      <c r="Q346" s="82" t="str">
        <f t="shared" si="52"/>
        <v/>
      </c>
      <c r="R346" s="83" t="str">
        <f t="shared" si="53"/>
        <v/>
      </c>
      <c r="S346" s="83" t="str">
        <f t="shared" si="54"/>
        <v/>
      </c>
      <c r="T346" s="83" t="str">
        <f t="shared" si="55"/>
        <v/>
      </c>
      <c r="U346" s="84" t="str">
        <f t="shared" si="56"/>
        <v/>
      </c>
    </row>
    <row r="347" spans="17:21">
      <c r="Q347" s="82" t="str">
        <f t="shared" si="52"/>
        <v/>
      </c>
      <c r="R347" s="83" t="str">
        <f t="shared" si="53"/>
        <v/>
      </c>
      <c r="S347" s="83" t="str">
        <f t="shared" si="54"/>
        <v/>
      </c>
      <c r="T347" s="83" t="str">
        <f t="shared" si="55"/>
        <v/>
      </c>
      <c r="U347" s="84" t="str">
        <f t="shared" si="56"/>
        <v/>
      </c>
    </row>
    <row r="348" spans="17:21">
      <c r="Q348" s="82" t="str">
        <f t="shared" si="52"/>
        <v/>
      </c>
      <c r="R348" s="83" t="str">
        <f t="shared" si="53"/>
        <v/>
      </c>
      <c r="S348" s="83" t="str">
        <f t="shared" si="54"/>
        <v/>
      </c>
      <c r="T348" s="83" t="str">
        <f t="shared" si="55"/>
        <v/>
      </c>
      <c r="U348" s="84" t="str">
        <f t="shared" si="56"/>
        <v/>
      </c>
    </row>
    <row r="349" spans="17:21">
      <c r="Q349" s="82" t="str">
        <f t="shared" si="52"/>
        <v/>
      </c>
      <c r="R349" s="83" t="str">
        <f t="shared" si="53"/>
        <v/>
      </c>
      <c r="S349" s="83" t="str">
        <f t="shared" si="54"/>
        <v/>
      </c>
      <c r="T349" s="83" t="str">
        <f t="shared" si="55"/>
        <v/>
      </c>
      <c r="U349" s="84" t="str">
        <f t="shared" si="56"/>
        <v/>
      </c>
    </row>
    <row r="350" spans="17:21">
      <c r="Q350" s="82" t="str">
        <f t="shared" si="52"/>
        <v/>
      </c>
      <c r="R350" s="83" t="str">
        <f t="shared" si="53"/>
        <v/>
      </c>
      <c r="S350" s="83" t="str">
        <f t="shared" si="54"/>
        <v/>
      </c>
      <c r="T350" s="83" t="str">
        <f t="shared" si="55"/>
        <v/>
      </c>
      <c r="U350" s="84" t="str">
        <f t="shared" si="56"/>
        <v/>
      </c>
    </row>
    <row r="351" spans="17:21">
      <c r="Q351" s="82" t="str">
        <f t="shared" si="52"/>
        <v/>
      </c>
      <c r="R351" s="83" t="str">
        <f t="shared" si="53"/>
        <v/>
      </c>
      <c r="S351" s="83" t="str">
        <f t="shared" si="54"/>
        <v/>
      </c>
      <c r="T351" s="83" t="str">
        <f t="shared" si="55"/>
        <v/>
      </c>
      <c r="U351" s="84" t="str">
        <f t="shared" si="56"/>
        <v/>
      </c>
    </row>
    <row r="352" spans="17:21">
      <c r="Q352" s="82" t="str">
        <f t="shared" si="52"/>
        <v/>
      </c>
      <c r="R352" s="83" t="str">
        <f t="shared" si="53"/>
        <v/>
      </c>
      <c r="S352" s="83" t="str">
        <f t="shared" si="54"/>
        <v/>
      </c>
      <c r="T352" s="83" t="str">
        <f t="shared" si="55"/>
        <v/>
      </c>
      <c r="U352" s="84" t="str">
        <f t="shared" si="56"/>
        <v/>
      </c>
    </row>
    <row r="353" spans="17:21">
      <c r="Q353" s="82" t="str">
        <f t="shared" si="52"/>
        <v/>
      </c>
      <c r="R353" s="83" t="str">
        <f t="shared" si="53"/>
        <v/>
      </c>
      <c r="S353" s="83" t="str">
        <f t="shared" si="54"/>
        <v/>
      </c>
      <c r="T353" s="83" t="str">
        <f t="shared" si="55"/>
        <v/>
      </c>
      <c r="U353" s="84" t="str">
        <f t="shared" si="56"/>
        <v/>
      </c>
    </row>
    <row r="354" spans="17:21">
      <c r="Q354" s="82" t="str">
        <f t="shared" si="52"/>
        <v/>
      </c>
      <c r="R354" s="83" t="str">
        <f t="shared" si="53"/>
        <v/>
      </c>
      <c r="S354" s="83" t="str">
        <f t="shared" si="54"/>
        <v/>
      </c>
      <c r="T354" s="83" t="str">
        <f t="shared" si="55"/>
        <v/>
      </c>
      <c r="U354" s="84" t="str">
        <f t="shared" si="56"/>
        <v/>
      </c>
    </row>
    <row r="355" spans="17:21">
      <c r="Q355" s="82" t="str">
        <f t="shared" si="52"/>
        <v/>
      </c>
      <c r="R355" s="83" t="str">
        <f t="shared" si="53"/>
        <v/>
      </c>
      <c r="S355" s="83" t="str">
        <f t="shared" si="54"/>
        <v/>
      </c>
      <c r="T355" s="83" t="str">
        <f t="shared" si="55"/>
        <v/>
      </c>
      <c r="U355" s="84" t="str">
        <f t="shared" si="56"/>
        <v/>
      </c>
    </row>
    <row r="356" spans="17:21">
      <c r="Q356" s="85" t="str">
        <f t="shared" si="52"/>
        <v/>
      </c>
      <c r="R356" s="86" t="str">
        <f t="shared" si="53"/>
        <v/>
      </c>
      <c r="S356" s="86" t="str">
        <f t="shared" si="54"/>
        <v/>
      </c>
      <c r="T356" s="86" t="str">
        <f t="shared" si="55"/>
        <v/>
      </c>
      <c r="U356" s="87" t="str">
        <f t="shared" si="56"/>
        <v/>
      </c>
    </row>
    <row r="357" spans="17:21">
      <c r="Q357" s="82" t="str">
        <f t="shared" si="52"/>
        <v/>
      </c>
      <c r="R357" s="83" t="str">
        <f t="shared" si="53"/>
        <v/>
      </c>
      <c r="S357" s="83" t="str">
        <f t="shared" si="54"/>
        <v/>
      </c>
      <c r="T357" s="83" t="str">
        <f t="shared" si="55"/>
        <v/>
      </c>
      <c r="U357" s="84" t="str">
        <f t="shared" si="56"/>
        <v/>
      </c>
    </row>
    <row r="358" spans="17:21">
      <c r="Q358" s="82" t="str">
        <f t="shared" si="52"/>
        <v/>
      </c>
      <c r="R358" s="83" t="str">
        <f t="shared" si="53"/>
        <v/>
      </c>
      <c r="S358" s="83" t="str">
        <f t="shared" si="54"/>
        <v/>
      </c>
      <c r="T358" s="83" t="str">
        <f t="shared" si="55"/>
        <v/>
      </c>
      <c r="U358" s="84" t="str">
        <f t="shared" si="56"/>
        <v/>
      </c>
    </row>
    <row r="359" spans="17:21">
      <c r="Q359" s="82" t="str">
        <f t="shared" si="52"/>
        <v/>
      </c>
      <c r="R359" s="83" t="str">
        <f t="shared" si="53"/>
        <v/>
      </c>
      <c r="S359" s="83" t="str">
        <f t="shared" si="54"/>
        <v/>
      </c>
      <c r="T359" s="83" t="str">
        <f t="shared" si="55"/>
        <v/>
      </c>
      <c r="U359" s="84" t="str">
        <f t="shared" si="56"/>
        <v/>
      </c>
    </row>
    <row r="360" spans="17:21">
      <c r="Q360" s="82" t="str">
        <f t="shared" si="52"/>
        <v/>
      </c>
      <c r="R360" s="83" t="str">
        <f t="shared" si="53"/>
        <v/>
      </c>
      <c r="S360" s="83" t="str">
        <f t="shared" si="54"/>
        <v/>
      </c>
      <c r="T360" s="83" t="str">
        <f t="shared" si="55"/>
        <v/>
      </c>
      <c r="U360" s="84" t="str">
        <f t="shared" si="56"/>
        <v/>
      </c>
    </row>
    <row r="361" spans="17:21">
      <c r="Q361" s="82" t="str">
        <f t="shared" si="52"/>
        <v/>
      </c>
      <c r="R361" s="83" t="str">
        <f t="shared" si="53"/>
        <v/>
      </c>
      <c r="S361" s="83" t="str">
        <f t="shared" si="54"/>
        <v/>
      </c>
      <c r="T361" s="83" t="str">
        <f t="shared" si="55"/>
        <v/>
      </c>
      <c r="U361" s="84" t="str">
        <f t="shared" si="56"/>
        <v/>
      </c>
    </row>
    <row r="362" spans="17:21">
      <c r="Q362" s="82" t="str">
        <f t="shared" si="52"/>
        <v/>
      </c>
      <c r="R362" s="83" t="str">
        <f t="shared" si="53"/>
        <v/>
      </c>
      <c r="S362" s="83" t="str">
        <f t="shared" si="54"/>
        <v/>
      </c>
      <c r="T362" s="83" t="str">
        <f t="shared" si="55"/>
        <v/>
      </c>
      <c r="U362" s="84" t="str">
        <f t="shared" si="56"/>
        <v/>
      </c>
    </row>
    <row r="363" spans="17:21">
      <c r="Q363" s="82" t="str">
        <f t="shared" si="52"/>
        <v/>
      </c>
      <c r="R363" s="83" t="str">
        <f t="shared" si="53"/>
        <v/>
      </c>
      <c r="S363" s="83" t="str">
        <f t="shared" si="54"/>
        <v/>
      </c>
      <c r="T363" s="83" t="str">
        <f t="shared" si="55"/>
        <v/>
      </c>
      <c r="U363" s="84" t="str">
        <f t="shared" si="56"/>
        <v/>
      </c>
    </row>
    <row r="364" spans="17:21">
      <c r="Q364" s="82" t="str">
        <f t="shared" si="52"/>
        <v/>
      </c>
      <c r="R364" s="83" t="str">
        <f t="shared" si="53"/>
        <v/>
      </c>
      <c r="S364" s="83" t="str">
        <f t="shared" si="54"/>
        <v/>
      </c>
      <c r="T364" s="83" t="str">
        <f t="shared" si="55"/>
        <v/>
      </c>
      <c r="U364" s="84" t="str">
        <f t="shared" si="56"/>
        <v/>
      </c>
    </row>
    <row r="365" spans="17:21">
      <c r="Q365" s="82" t="str">
        <f t="shared" si="52"/>
        <v/>
      </c>
      <c r="R365" s="83" t="str">
        <f t="shared" si="53"/>
        <v/>
      </c>
      <c r="S365" s="83" t="str">
        <f t="shared" si="54"/>
        <v/>
      </c>
      <c r="T365" s="83" t="str">
        <f t="shared" si="55"/>
        <v/>
      </c>
      <c r="U365" s="84" t="str">
        <f t="shared" si="56"/>
        <v/>
      </c>
    </row>
    <row r="366" spans="17:21">
      <c r="Q366" s="82" t="str">
        <f t="shared" si="52"/>
        <v/>
      </c>
      <c r="R366" s="83" t="str">
        <f t="shared" si="53"/>
        <v/>
      </c>
      <c r="S366" s="83" t="str">
        <f t="shared" si="54"/>
        <v/>
      </c>
      <c r="T366" s="83" t="str">
        <f t="shared" si="55"/>
        <v/>
      </c>
      <c r="U366" s="84" t="str">
        <f t="shared" si="56"/>
        <v/>
      </c>
    </row>
    <row r="367" spans="17:21">
      <c r="Q367" s="82" t="str">
        <f t="shared" si="52"/>
        <v/>
      </c>
      <c r="R367" s="83" t="str">
        <f t="shared" si="53"/>
        <v/>
      </c>
      <c r="S367" s="83" t="str">
        <f t="shared" si="54"/>
        <v/>
      </c>
      <c r="T367" s="83" t="str">
        <f t="shared" si="55"/>
        <v/>
      </c>
      <c r="U367" s="84" t="str">
        <f t="shared" si="56"/>
        <v/>
      </c>
    </row>
    <row r="368" spans="17:21">
      <c r="Q368" s="85" t="str">
        <f t="shared" si="52"/>
        <v/>
      </c>
      <c r="R368" s="86" t="str">
        <f t="shared" si="53"/>
        <v/>
      </c>
      <c r="S368" s="86" t="str">
        <f t="shared" si="54"/>
        <v/>
      </c>
      <c r="T368" s="86" t="str">
        <f t="shared" si="55"/>
        <v/>
      </c>
      <c r="U368" s="87" t="str">
        <f t="shared" si="56"/>
        <v/>
      </c>
    </row>
    <row r="369" spans="17:21">
      <c r="Q369" s="82" t="str">
        <f t="shared" si="52"/>
        <v/>
      </c>
      <c r="R369" s="83" t="str">
        <f t="shared" si="53"/>
        <v/>
      </c>
      <c r="S369" s="83" t="str">
        <f t="shared" si="54"/>
        <v/>
      </c>
      <c r="T369" s="83" t="str">
        <f t="shared" si="55"/>
        <v/>
      </c>
      <c r="U369" s="84" t="str">
        <f t="shared" si="56"/>
        <v/>
      </c>
    </row>
    <row r="370" spans="17:21">
      <c r="Q370" s="82" t="str">
        <f t="shared" si="52"/>
        <v/>
      </c>
      <c r="R370" s="83" t="str">
        <f t="shared" si="53"/>
        <v/>
      </c>
      <c r="S370" s="83" t="str">
        <f t="shared" si="54"/>
        <v/>
      </c>
      <c r="T370" s="83" t="str">
        <f t="shared" si="55"/>
        <v/>
      </c>
      <c r="U370" s="84" t="str">
        <f t="shared" si="56"/>
        <v/>
      </c>
    </row>
    <row r="371" spans="17:21">
      <c r="Q371" s="82" t="str">
        <f t="shared" si="52"/>
        <v/>
      </c>
      <c r="R371" s="83" t="str">
        <f t="shared" si="53"/>
        <v/>
      </c>
      <c r="S371" s="83" t="str">
        <f t="shared" si="54"/>
        <v/>
      </c>
      <c r="T371" s="83" t="str">
        <f t="shared" si="55"/>
        <v/>
      </c>
      <c r="U371" s="84" t="str">
        <f t="shared" si="56"/>
        <v/>
      </c>
    </row>
    <row r="372" spans="17:21">
      <c r="Q372" s="82" t="str">
        <f t="shared" si="52"/>
        <v/>
      </c>
      <c r="R372" s="83" t="str">
        <f t="shared" si="53"/>
        <v/>
      </c>
      <c r="S372" s="83" t="str">
        <f t="shared" si="54"/>
        <v/>
      </c>
      <c r="T372" s="83" t="str">
        <f t="shared" si="55"/>
        <v/>
      </c>
      <c r="U372" s="84" t="str">
        <f t="shared" si="56"/>
        <v/>
      </c>
    </row>
    <row r="373" spans="17:21">
      <c r="Q373" s="82" t="str">
        <f t="shared" si="52"/>
        <v/>
      </c>
      <c r="R373" s="83" t="str">
        <f t="shared" si="53"/>
        <v/>
      </c>
      <c r="S373" s="83" t="str">
        <f t="shared" si="54"/>
        <v/>
      </c>
      <c r="T373" s="83" t="str">
        <f t="shared" si="55"/>
        <v/>
      </c>
      <c r="U373" s="84" t="str">
        <f t="shared" si="56"/>
        <v/>
      </c>
    </row>
    <row r="374" spans="17:21">
      <c r="Q374" s="82" t="str">
        <f t="shared" si="52"/>
        <v/>
      </c>
      <c r="R374" s="83" t="str">
        <f t="shared" si="53"/>
        <v/>
      </c>
      <c r="S374" s="83" t="str">
        <f t="shared" si="54"/>
        <v/>
      </c>
      <c r="T374" s="83" t="str">
        <f t="shared" si="55"/>
        <v/>
      </c>
      <c r="U374" s="84" t="str">
        <f t="shared" si="56"/>
        <v/>
      </c>
    </row>
    <row r="375" spans="17:21">
      <c r="Q375" s="82" t="str">
        <f t="shared" si="52"/>
        <v/>
      </c>
      <c r="R375" s="83" t="str">
        <f t="shared" si="53"/>
        <v/>
      </c>
      <c r="S375" s="83" t="str">
        <f t="shared" si="54"/>
        <v/>
      </c>
      <c r="T375" s="83" t="str">
        <f t="shared" si="55"/>
        <v/>
      </c>
      <c r="U375" s="84" t="str">
        <f t="shared" si="56"/>
        <v/>
      </c>
    </row>
    <row r="376" spans="17:21">
      <c r="Q376" s="82" t="str">
        <f t="shared" si="52"/>
        <v/>
      </c>
      <c r="R376" s="83" t="str">
        <f t="shared" si="53"/>
        <v/>
      </c>
      <c r="S376" s="83" t="str">
        <f t="shared" si="54"/>
        <v/>
      </c>
      <c r="T376" s="83" t="str">
        <f t="shared" si="55"/>
        <v/>
      </c>
      <c r="U376" s="84" t="str">
        <f t="shared" si="56"/>
        <v/>
      </c>
    </row>
    <row r="377" spans="17:21">
      <c r="Q377" s="82" t="str">
        <f t="shared" si="52"/>
        <v/>
      </c>
      <c r="R377" s="83" t="str">
        <f t="shared" si="53"/>
        <v/>
      </c>
      <c r="S377" s="83" t="str">
        <f t="shared" si="54"/>
        <v/>
      </c>
      <c r="T377" s="83" t="str">
        <f t="shared" si="55"/>
        <v/>
      </c>
      <c r="U377" s="84" t="str">
        <f t="shared" si="56"/>
        <v/>
      </c>
    </row>
    <row r="378" spans="17:21">
      <c r="Q378" s="82" t="str">
        <f t="shared" ref="Q378:Q392" si="57">IF(INT(I378)&lt;=0,"",I378)</f>
        <v/>
      </c>
      <c r="R378" s="83" t="str">
        <f t="shared" si="53"/>
        <v/>
      </c>
      <c r="S378" s="83" t="str">
        <f t="shared" si="54"/>
        <v/>
      </c>
      <c r="T378" s="83" t="str">
        <f t="shared" si="55"/>
        <v/>
      </c>
      <c r="U378" s="84" t="str">
        <f t="shared" si="56"/>
        <v/>
      </c>
    </row>
    <row r="379" spans="17:21">
      <c r="Q379" s="82" t="str">
        <f t="shared" si="57"/>
        <v/>
      </c>
      <c r="R379" s="83" t="str">
        <f t="shared" si="53"/>
        <v/>
      </c>
      <c r="S379" s="83" t="str">
        <f t="shared" si="54"/>
        <v/>
      </c>
      <c r="T379" s="83" t="str">
        <f t="shared" si="55"/>
        <v/>
      </c>
      <c r="U379" s="84" t="str">
        <f t="shared" si="56"/>
        <v/>
      </c>
    </row>
    <row r="380" spans="17:21">
      <c r="Q380" s="85" t="str">
        <f t="shared" si="57"/>
        <v/>
      </c>
      <c r="R380" s="86" t="str">
        <f t="shared" si="53"/>
        <v/>
      </c>
      <c r="S380" s="86" t="str">
        <f t="shared" si="54"/>
        <v/>
      </c>
      <c r="T380" s="86" t="str">
        <f t="shared" si="55"/>
        <v/>
      </c>
      <c r="U380" s="87" t="str">
        <f t="shared" si="56"/>
        <v/>
      </c>
    </row>
    <row r="381" spans="17:21">
      <c r="Q381" s="82" t="str">
        <f t="shared" si="57"/>
        <v/>
      </c>
      <c r="R381" s="83" t="str">
        <f t="shared" si="53"/>
        <v/>
      </c>
      <c r="S381" s="83" t="str">
        <f t="shared" si="54"/>
        <v/>
      </c>
      <c r="T381" s="83" t="str">
        <f t="shared" si="55"/>
        <v/>
      </c>
      <c r="U381" s="84" t="str">
        <f t="shared" si="56"/>
        <v/>
      </c>
    </row>
    <row r="382" spans="17:21">
      <c r="Q382" s="82" t="str">
        <f t="shared" si="57"/>
        <v/>
      </c>
      <c r="R382" s="83" t="str">
        <f t="shared" si="53"/>
        <v/>
      </c>
      <c r="S382" s="83" t="str">
        <f t="shared" si="54"/>
        <v/>
      </c>
      <c r="T382" s="83" t="str">
        <f t="shared" si="55"/>
        <v/>
      </c>
      <c r="U382" s="84" t="str">
        <f t="shared" si="56"/>
        <v/>
      </c>
    </row>
    <row r="383" spans="17:21">
      <c r="Q383" s="82" t="str">
        <f t="shared" si="57"/>
        <v/>
      </c>
      <c r="R383" s="83" t="str">
        <f t="shared" si="53"/>
        <v/>
      </c>
      <c r="S383" s="83" t="str">
        <f t="shared" si="54"/>
        <v/>
      </c>
      <c r="T383" s="83" t="str">
        <f t="shared" si="55"/>
        <v/>
      </c>
      <c r="U383" s="84" t="str">
        <f t="shared" si="56"/>
        <v/>
      </c>
    </row>
    <row r="384" spans="17:21">
      <c r="Q384" s="82" t="str">
        <f t="shared" si="57"/>
        <v/>
      </c>
      <c r="R384" s="83" t="str">
        <f t="shared" si="53"/>
        <v/>
      </c>
      <c r="S384" s="83" t="str">
        <f t="shared" si="54"/>
        <v/>
      </c>
      <c r="T384" s="83" t="str">
        <f t="shared" si="55"/>
        <v/>
      </c>
      <c r="U384" s="84" t="str">
        <f t="shared" si="56"/>
        <v/>
      </c>
    </row>
    <row r="385" spans="17:21">
      <c r="Q385" s="82" t="str">
        <f t="shared" si="57"/>
        <v/>
      </c>
      <c r="R385" s="83" t="str">
        <f t="shared" si="53"/>
        <v/>
      </c>
      <c r="S385" s="83" t="str">
        <f t="shared" si="54"/>
        <v/>
      </c>
      <c r="T385" s="83" t="str">
        <f t="shared" si="55"/>
        <v/>
      </c>
      <c r="U385" s="84" t="str">
        <f t="shared" si="56"/>
        <v/>
      </c>
    </row>
    <row r="386" spans="17:21">
      <c r="Q386" s="82" t="str">
        <f t="shared" si="57"/>
        <v/>
      </c>
      <c r="R386" s="83" t="str">
        <f t="shared" si="53"/>
        <v/>
      </c>
      <c r="S386" s="83" t="str">
        <f t="shared" si="54"/>
        <v/>
      </c>
      <c r="T386" s="83" t="str">
        <f t="shared" si="55"/>
        <v/>
      </c>
      <c r="U386" s="84" t="str">
        <f t="shared" si="56"/>
        <v/>
      </c>
    </row>
    <row r="387" spans="17:21">
      <c r="Q387" s="82" t="str">
        <f t="shared" si="57"/>
        <v/>
      </c>
      <c r="R387" s="83" t="str">
        <f t="shared" si="53"/>
        <v/>
      </c>
      <c r="S387" s="83" t="str">
        <f t="shared" si="54"/>
        <v/>
      </c>
      <c r="T387" s="83" t="str">
        <f t="shared" si="55"/>
        <v/>
      </c>
      <c r="U387" s="84" t="str">
        <f t="shared" si="56"/>
        <v/>
      </c>
    </row>
    <row r="388" spans="17:21">
      <c r="Q388" s="82" t="str">
        <f t="shared" si="57"/>
        <v/>
      </c>
      <c r="R388" s="83" t="str">
        <f t="shared" si="53"/>
        <v/>
      </c>
      <c r="S388" s="83" t="str">
        <f t="shared" si="54"/>
        <v/>
      </c>
      <c r="T388" s="83" t="str">
        <f t="shared" si="55"/>
        <v/>
      </c>
      <c r="U388" s="84" t="str">
        <f t="shared" si="56"/>
        <v/>
      </c>
    </row>
    <row r="389" spans="17:21">
      <c r="Q389" s="82" t="str">
        <f t="shared" si="57"/>
        <v/>
      </c>
      <c r="R389" s="83" t="str">
        <f t="shared" si="53"/>
        <v/>
      </c>
      <c r="S389" s="83" t="str">
        <f t="shared" si="54"/>
        <v/>
      </c>
      <c r="T389" s="83" t="str">
        <f t="shared" si="55"/>
        <v/>
      </c>
      <c r="U389" s="84" t="str">
        <f t="shared" si="56"/>
        <v/>
      </c>
    </row>
    <row r="390" spans="17:21">
      <c r="Q390" s="82" t="str">
        <f t="shared" si="57"/>
        <v/>
      </c>
      <c r="R390" s="83" t="str">
        <f t="shared" si="53"/>
        <v/>
      </c>
      <c r="S390" s="83" t="str">
        <f t="shared" si="54"/>
        <v/>
      </c>
      <c r="T390" s="83" t="str">
        <f t="shared" si="55"/>
        <v/>
      </c>
      <c r="U390" s="84" t="str">
        <f t="shared" si="56"/>
        <v/>
      </c>
    </row>
    <row r="391" spans="17:21">
      <c r="Q391" s="82" t="str">
        <f t="shared" si="57"/>
        <v/>
      </c>
      <c r="R391" s="83" t="str">
        <f t="shared" si="53"/>
        <v/>
      </c>
      <c r="S391" s="83" t="str">
        <f t="shared" si="54"/>
        <v/>
      </c>
      <c r="T391" s="83" t="str">
        <f t="shared" si="55"/>
        <v/>
      </c>
      <c r="U391" s="84" t="str">
        <f t="shared" si="56"/>
        <v/>
      </c>
    </row>
    <row r="392" spans="17:21" ht="15.75" thickBot="1">
      <c r="Q392" s="88" t="str">
        <f t="shared" si="57"/>
        <v/>
      </c>
      <c r="R392" s="89" t="str">
        <f t="shared" si="53"/>
        <v/>
      </c>
      <c r="S392" s="89" t="str">
        <f t="shared" si="54"/>
        <v/>
      </c>
      <c r="T392" s="89" t="str">
        <f t="shared" si="55"/>
        <v/>
      </c>
      <c r="U392" s="90" t="str">
        <f t="shared" si="56"/>
        <v/>
      </c>
    </row>
    <row r="396" spans="17:21">
      <c r="R396" s="10">
        <f>+SUM(R9:R392)</f>
        <v>63983.293624976657</v>
      </c>
      <c r="S396" s="10">
        <f>+SUM(S9:S392)</f>
        <v>18983.293624977046</v>
      </c>
    </row>
  </sheetData>
  <sheetProtection password="E2C1" sheet="1" objects="1" scenarios="1"/>
  <mergeCells count="1">
    <mergeCell ref="Q5:U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4:P573"/>
  <sheetViews>
    <sheetView topLeftCell="A4" workbookViewId="0">
      <selection activeCell="C18" sqref="C18"/>
    </sheetView>
  </sheetViews>
  <sheetFormatPr baseColWidth="10" defaultRowHeight="15"/>
  <cols>
    <col min="1" max="1" width="11.42578125" style="1"/>
    <col min="2" max="2" width="20.28515625" style="1" bestFit="1" customWidth="1"/>
    <col min="3" max="3" width="18.140625" style="1" customWidth="1"/>
    <col min="4" max="4" width="11.42578125" style="1"/>
    <col min="5" max="5" width="6.42578125" style="1" customWidth="1"/>
    <col min="6" max="6" width="3.42578125" style="1" customWidth="1"/>
    <col min="7" max="7" width="14.5703125" style="1" hidden="1" customWidth="1"/>
    <col min="8" max="8" width="14.140625" style="1" hidden="1" customWidth="1"/>
    <col min="9" max="9" width="19.5703125" style="1" hidden="1" customWidth="1"/>
    <col min="10" max="10" width="14.140625" style="1" hidden="1" customWidth="1"/>
    <col min="11" max="11" width="0" style="1" hidden="1" customWidth="1"/>
    <col min="12" max="15" width="20.7109375" style="1" customWidth="1"/>
    <col min="16" max="16384" width="11.42578125" style="1"/>
  </cols>
  <sheetData>
    <row r="4" spans="2:16">
      <c r="B4" s="29"/>
    </row>
    <row r="5" spans="2:16" ht="31.5">
      <c r="B5" s="8" t="s">
        <v>20</v>
      </c>
      <c r="L5" s="149" t="s">
        <v>59</v>
      </c>
      <c r="M5" s="149"/>
      <c r="N5" s="149"/>
      <c r="O5" s="149"/>
      <c r="P5" s="21"/>
    </row>
    <row r="6" spans="2:16">
      <c r="B6" s="1" t="s">
        <v>21</v>
      </c>
    </row>
    <row r="7" spans="2:16" ht="15.75" thickBot="1"/>
    <row r="8" spans="2:16" ht="24" customHeight="1" thickBot="1">
      <c r="G8" s="1" t="s">
        <v>48</v>
      </c>
      <c r="H8" s="1" t="s">
        <v>49</v>
      </c>
      <c r="I8" s="1" t="s">
        <v>50</v>
      </c>
      <c r="J8" s="1" t="s">
        <v>51</v>
      </c>
      <c r="L8" s="96" t="s">
        <v>48</v>
      </c>
      <c r="M8" s="97" t="s">
        <v>49</v>
      </c>
      <c r="N8" s="97" t="s">
        <v>50</v>
      </c>
      <c r="O8" s="98" t="s">
        <v>51</v>
      </c>
    </row>
    <row r="9" spans="2:16" ht="15.75" thickBot="1">
      <c r="B9" s="8" t="s">
        <v>42</v>
      </c>
      <c r="C9" s="93">
        <v>46</v>
      </c>
      <c r="G9" s="1">
        <v>0</v>
      </c>
      <c r="H9" s="22">
        <f>C17</f>
        <v>2000</v>
      </c>
      <c r="I9" s="22">
        <v>0</v>
      </c>
      <c r="J9" s="22">
        <f>+I9+H9</f>
        <v>2000</v>
      </c>
      <c r="L9" s="99">
        <f>IF(G9&lt;=$D$13,G9,"")</f>
        <v>0</v>
      </c>
      <c r="M9" s="100">
        <f>IF(L9="","",H9)</f>
        <v>2000</v>
      </c>
      <c r="N9" s="100">
        <f>IF(L9="","",I9)</f>
        <v>0</v>
      </c>
      <c r="O9" s="101">
        <f>IF(L9="","",J9)</f>
        <v>2000</v>
      </c>
    </row>
    <row r="10" spans="2:16">
      <c r="B10" s="8" t="s">
        <v>46</v>
      </c>
      <c r="C10" s="58">
        <v>65</v>
      </c>
      <c r="G10" s="1">
        <v>1</v>
      </c>
      <c r="H10" s="22">
        <f>H9</f>
        <v>2000</v>
      </c>
      <c r="I10" s="22">
        <f t="shared" ref="I10:I73" si="0">H10*($C$14/360*30)</f>
        <v>7.5</v>
      </c>
      <c r="J10" s="22">
        <f>+H10+I10</f>
        <v>2007.5</v>
      </c>
      <c r="L10" s="102">
        <f t="shared" ref="L10:L73" si="1">IF(G10&lt;=$D$13,G10,"")</f>
        <v>1</v>
      </c>
      <c r="M10" s="103">
        <f t="shared" ref="M10:M73" si="2">IF(L10="","",H10)</f>
        <v>2000</v>
      </c>
      <c r="N10" s="103">
        <f>IF(L10="","",I10)</f>
        <v>7.5</v>
      </c>
      <c r="O10" s="104">
        <f t="shared" ref="O10:O73" si="3">IF(L10="","",J10)</f>
        <v>2007.5</v>
      </c>
    </row>
    <row r="11" spans="2:16">
      <c r="B11" s="8"/>
      <c r="C11" s="8"/>
      <c r="G11" s="1">
        <v>2</v>
      </c>
      <c r="H11" s="22">
        <f>J10+$C$17</f>
        <v>4007.5</v>
      </c>
      <c r="I11" s="22">
        <f t="shared" si="0"/>
        <v>15.028124999999999</v>
      </c>
      <c r="J11" s="22">
        <f t="shared" ref="J11:J74" si="4">+H11+I11</f>
        <v>4022.5281249999998</v>
      </c>
      <c r="L11" s="102">
        <f t="shared" si="1"/>
        <v>2</v>
      </c>
      <c r="M11" s="103">
        <f t="shared" si="2"/>
        <v>4007.5</v>
      </c>
      <c r="N11" s="103">
        <f t="shared" ref="N11:N74" si="5">IF(L11="","",I11)</f>
        <v>15.028124999999999</v>
      </c>
      <c r="O11" s="104">
        <f t="shared" si="3"/>
        <v>4022.5281249999998</v>
      </c>
    </row>
    <row r="12" spans="2:16">
      <c r="B12" s="8" t="s">
        <v>62</v>
      </c>
      <c r="C12" s="58">
        <f>C10-C9</f>
        <v>19</v>
      </c>
      <c r="G12" s="1">
        <v>3</v>
      </c>
      <c r="H12" s="22">
        <f t="shared" ref="H12:H75" si="6">J11+$C$17</f>
        <v>6022.5281249999998</v>
      </c>
      <c r="I12" s="22">
        <f t="shared" si="0"/>
        <v>22.584480468749998</v>
      </c>
      <c r="J12" s="22">
        <f t="shared" si="4"/>
        <v>6045.1126054687502</v>
      </c>
      <c r="L12" s="102">
        <f t="shared" si="1"/>
        <v>3</v>
      </c>
      <c r="M12" s="103">
        <f t="shared" si="2"/>
        <v>6022.5281249999998</v>
      </c>
      <c r="N12" s="103">
        <f t="shared" si="5"/>
        <v>22.584480468749998</v>
      </c>
      <c r="O12" s="104">
        <f t="shared" si="3"/>
        <v>6045.1126054687502</v>
      </c>
    </row>
    <row r="13" spans="2:16" ht="15.75" thickBot="1">
      <c r="D13" s="17">
        <f>C12*12</f>
        <v>228</v>
      </c>
      <c r="E13" s="23"/>
      <c r="G13" s="1">
        <v>4</v>
      </c>
      <c r="H13" s="22">
        <f t="shared" si="6"/>
        <v>8045.1126054687502</v>
      </c>
      <c r="I13" s="22">
        <f t="shared" si="0"/>
        <v>30.169172270507811</v>
      </c>
      <c r="J13" s="22">
        <f t="shared" si="4"/>
        <v>8075.2817777392584</v>
      </c>
      <c r="L13" s="102">
        <f t="shared" si="1"/>
        <v>4</v>
      </c>
      <c r="M13" s="103">
        <f t="shared" si="2"/>
        <v>8045.1126054687502</v>
      </c>
      <c r="N13" s="103">
        <f t="shared" si="5"/>
        <v>30.169172270507811</v>
      </c>
      <c r="O13" s="104">
        <f t="shared" si="3"/>
        <v>8075.2817777392584</v>
      </c>
    </row>
    <row r="14" spans="2:16" ht="15.75" thickBot="1">
      <c r="B14" s="8" t="s">
        <v>44</v>
      </c>
      <c r="C14" s="95">
        <v>4.4999999999999998E-2</v>
      </c>
      <c r="D14" s="8" t="s">
        <v>45</v>
      </c>
      <c r="G14" s="1">
        <v>5</v>
      </c>
      <c r="H14" s="22">
        <f t="shared" si="6"/>
        <v>10075.281777739259</v>
      </c>
      <c r="I14" s="22">
        <f t="shared" si="0"/>
        <v>37.782306666522224</v>
      </c>
      <c r="J14" s="22">
        <f t="shared" si="4"/>
        <v>10113.064084405782</v>
      </c>
      <c r="L14" s="102">
        <f t="shared" si="1"/>
        <v>5</v>
      </c>
      <c r="M14" s="103">
        <f t="shared" si="2"/>
        <v>10075.281777739259</v>
      </c>
      <c r="N14" s="103">
        <f t="shared" si="5"/>
        <v>37.782306666522224</v>
      </c>
      <c r="O14" s="104">
        <f t="shared" si="3"/>
        <v>10113.064084405782</v>
      </c>
    </row>
    <row r="15" spans="2:16">
      <c r="B15" s="91" t="s">
        <v>58</v>
      </c>
      <c r="C15" s="92">
        <v>40000</v>
      </c>
      <c r="G15" s="1">
        <v>6</v>
      </c>
      <c r="H15" s="22">
        <f t="shared" si="6"/>
        <v>12113.064084405782</v>
      </c>
      <c r="I15" s="22">
        <f t="shared" si="0"/>
        <v>45.423990316521682</v>
      </c>
      <c r="J15" s="22">
        <f t="shared" si="4"/>
        <v>12158.488074722303</v>
      </c>
      <c r="L15" s="102">
        <f t="shared" si="1"/>
        <v>6</v>
      </c>
      <c r="M15" s="103">
        <f t="shared" si="2"/>
        <v>12113.064084405782</v>
      </c>
      <c r="N15" s="103">
        <f t="shared" si="5"/>
        <v>45.423990316521682</v>
      </c>
      <c r="O15" s="104">
        <f t="shared" si="3"/>
        <v>12158.488074722303</v>
      </c>
    </row>
    <row r="16" spans="2:16" ht="15.75" thickBot="1">
      <c r="B16" s="8"/>
      <c r="C16" s="8"/>
      <c r="G16" s="1">
        <v>7</v>
      </c>
      <c r="H16" s="22">
        <f t="shared" si="6"/>
        <v>14158.488074722303</v>
      </c>
      <c r="I16" s="22">
        <f t="shared" si="0"/>
        <v>53.094330280208638</v>
      </c>
      <c r="J16" s="22">
        <f t="shared" si="4"/>
        <v>14211.582405002511</v>
      </c>
      <c r="L16" s="102">
        <f t="shared" si="1"/>
        <v>7</v>
      </c>
      <c r="M16" s="103">
        <f t="shared" si="2"/>
        <v>14158.488074722303</v>
      </c>
      <c r="N16" s="103">
        <f t="shared" si="5"/>
        <v>53.094330280208638</v>
      </c>
      <c r="O16" s="104">
        <f t="shared" si="3"/>
        <v>14211.582405002511</v>
      </c>
    </row>
    <row r="17" spans="2:15" ht="15.75" thickBot="1">
      <c r="B17" s="8" t="s">
        <v>43</v>
      </c>
      <c r="C17" s="94">
        <v>2000</v>
      </c>
      <c r="G17" s="1">
        <v>8</v>
      </c>
      <c r="H17" s="22">
        <f t="shared" si="6"/>
        <v>16211.582405002511</v>
      </c>
      <c r="I17" s="22">
        <f t="shared" si="0"/>
        <v>60.793434018759413</v>
      </c>
      <c r="J17" s="22">
        <f t="shared" si="4"/>
        <v>16272.375839021272</v>
      </c>
      <c r="L17" s="102">
        <f t="shared" si="1"/>
        <v>8</v>
      </c>
      <c r="M17" s="103">
        <f t="shared" si="2"/>
        <v>16211.582405002511</v>
      </c>
      <c r="N17" s="103">
        <f t="shared" si="5"/>
        <v>60.793434018759413</v>
      </c>
      <c r="O17" s="104">
        <f t="shared" si="3"/>
        <v>16272.375839021272</v>
      </c>
    </row>
    <row r="18" spans="2:15">
      <c r="G18" s="1">
        <v>9</v>
      </c>
      <c r="H18" s="22">
        <f t="shared" si="6"/>
        <v>18272.375839021272</v>
      </c>
      <c r="I18" s="22">
        <f t="shared" si="0"/>
        <v>68.521409396329773</v>
      </c>
      <c r="J18" s="22">
        <f t="shared" si="4"/>
        <v>18340.897248417601</v>
      </c>
      <c r="L18" s="102">
        <f t="shared" si="1"/>
        <v>9</v>
      </c>
      <c r="M18" s="103">
        <f t="shared" si="2"/>
        <v>18272.375839021272</v>
      </c>
      <c r="N18" s="103">
        <f t="shared" si="5"/>
        <v>68.521409396329773</v>
      </c>
      <c r="O18" s="104">
        <f t="shared" si="3"/>
        <v>18340.897248417601</v>
      </c>
    </row>
    <row r="19" spans="2:15">
      <c r="G19" s="1">
        <v>10</v>
      </c>
      <c r="H19" s="22">
        <f t="shared" si="6"/>
        <v>20340.897248417601</v>
      </c>
      <c r="I19" s="22">
        <f t="shared" si="0"/>
        <v>76.278364681566003</v>
      </c>
      <c r="J19" s="22">
        <f t="shared" si="4"/>
        <v>20417.175613099167</v>
      </c>
      <c r="L19" s="102">
        <f t="shared" si="1"/>
        <v>10</v>
      </c>
      <c r="M19" s="103">
        <f t="shared" si="2"/>
        <v>20340.897248417601</v>
      </c>
      <c r="N19" s="103">
        <f t="shared" si="5"/>
        <v>76.278364681566003</v>
      </c>
      <c r="O19" s="104">
        <f t="shared" si="3"/>
        <v>20417.175613099167</v>
      </c>
    </row>
    <row r="20" spans="2:15">
      <c r="G20" s="1">
        <v>11</v>
      </c>
      <c r="H20" s="22">
        <f t="shared" si="6"/>
        <v>22417.175613099167</v>
      </c>
      <c r="I20" s="22">
        <f t="shared" si="0"/>
        <v>84.064408549121879</v>
      </c>
      <c r="J20" s="22">
        <f t="shared" si="4"/>
        <v>22501.240021648289</v>
      </c>
      <c r="L20" s="102">
        <f t="shared" si="1"/>
        <v>11</v>
      </c>
      <c r="M20" s="103">
        <f t="shared" si="2"/>
        <v>22417.175613099167</v>
      </c>
      <c r="N20" s="103">
        <f t="shared" si="5"/>
        <v>84.064408549121879</v>
      </c>
      <c r="O20" s="104">
        <f t="shared" si="3"/>
        <v>22501.240021648289</v>
      </c>
    </row>
    <row r="21" spans="2:15" ht="26.25">
      <c r="B21" s="38" t="s">
        <v>37</v>
      </c>
      <c r="C21" s="30"/>
      <c r="G21" s="6">
        <v>12</v>
      </c>
      <c r="H21" s="25">
        <f t="shared" si="6"/>
        <v>24501.240021648289</v>
      </c>
      <c r="I21" s="25">
        <f t="shared" si="0"/>
        <v>91.879650081181083</v>
      </c>
      <c r="J21" s="25">
        <f t="shared" si="4"/>
        <v>24593.11967172947</v>
      </c>
      <c r="K21" s="6"/>
      <c r="L21" s="105">
        <f t="shared" si="1"/>
        <v>12</v>
      </c>
      <c r="M21" s="106">
        <f t="shared" si="2"/>
        <v>24501.240021648289</v>
      </c>
      <c r="N21" s="106">
        <f t="shared" si="5"/>
        <v>91.879650081181083</v>
      </c>
      <c r="O21" s="107">
        <f t="shared" si="3"/>
        <v>24593.11967172947</v>
      </c>
    </row>
    <row r="22" spans="2:15" ht="15.75" thickBot="1">
      <c r="B22" s="118"/>
      <c r="C22" s="119">
        <f>(C14/(1-(C14*28)/360))</f>
        <v>4.5158053186151528E-2</v>
      </c>
      <c r="D22" s="17">
        <v>5</v>
      </c>
      <c r="E22" s="17"/>
      <c r="G22" s="1">
        <v>13</v>
      </c>
      <c r="H22" s="22">
        <f t="shared" si="6"/>
        <v>26593.11967172947</v>
      </c>
      <c r="I22" s="22">
        <f t="shared" si="0"/>
        <v>99.724198768985502</v>
      </c>
      <c r="J22" s="22">
        <f t="shared" si="4"/>
        <v>26692.843870498455</v>
      </c>
      <c r="L22" s="102">
        <f t="shared" si="1"/>
        <v>13</v>
      </c>
      <c r="M22" s="103">
        <f t="shared" si="2"/>
        <v>26593.11967172947</v>
      </c>
      <c r="N22" s="103">
        <f t="shared" si="5"/>
        <v>99.724198768985502</v>
      </c>
      <c r="O22" s="104">
        <f t="shared" si="3"/>
        <v>26692.843870498455</v>
      </c>
    </row>
    <row r="23" spans="2:15" ht="15.75" thickBot="1">
      <c r="B23" s="111"/>
      <c r="C23" s="112" t="s">
        <v>57</v>
      </c>
      <c r="G23" s="1">
        <v>14</v>
      </c>
      <c r="H23" s="22">
        <f t="shared" si="6"/>
        <v>28692.843870498455</v>
      </c>
      <c r="I23" s="22">
        <f t="shared" si="0"/>
        <v>107.5981645143692</v>
      </c>
      <c r="J23" s="22">
        <f t="shared" si="4"/>
        <v>28800.442035012824</v>
      </c>
      <c r="L23" s="102">
        <f t="shared" si="1"/>
        <v>14</v>
      </c>
      <c r="M23" s="103">
        <f t="shared" si="2"/>
        <v>28692.843870498455</v>
      </c>
      <c r="N23" s="103">
        <f t="shared" si="5"/>
        <v>107.5981645143692</v>
      </c>
      <c r="O23" s="104">
        <f t="shared" si="3"/>
        <v>28800.442035012824</v>
      </c>
    </row>
    <row r="24" spans="2:15">
      <c r="B24" s="113" t="str">
        <f t="shared" ref="B24:B31" si="7">B41</f>
        <v>Año 5</v>
      </c>
      <c r="C24" s="114">
        <f t="shared" ref="C24:C31" si="8">E41</f>
        <v>134794.69592060795</v>
      </c>
      <c r="G24" s="1">
        <v>15</v>
      </c>
      <c r="H24" s="22">
        <f t="shared" si="6"/>
        <v>30800.442035012824</v>
      </c>
      <c r="I24" s="22">
        <f t="shared" si="0"/>
        <v>115.50165763129809</v>
      </c>
      <c r="J24" s="22">
        <f t="shared" si="4"/>
        <v>30915.943692644123</v>
      </c>
      <c r="L24" s="102">
        <f t="shared" si="1"/>
        <v>15</v>
      </c>
      <c r="M24" s="103">
        <f t="shared" si="2"/>
        <v>30800.442035012824</v>
      </c>
      <c r="N24" s="103">
        <f t="shared" si="5"/>
        <v>115.50165763129809</v>
      </c>
      <c r="O24" s="104">
        <f t="shared" si="3"/>
        <v>30915.943692644123</v>
      </c>
    </row>
    <row r="25" spans="2:15">
      <c r="B25" s="115" t="str">
        <f t="shared" si="7"/>
        <v xml:space="preserve">Año 10 </v>
      </c>
      <c r="C25" s="114">
        <f t="shared" si="8"/>
        <v>303530.13290285191</v>
      </c>
      <c r="G25" s="1">
        <v>16</v>
      </c>
      <c r="H25" s="22">
        <f t="shared" si="6"/>
        <v>32915.943692644127</v>
      </c>
      <c r="I25" s="22">
        <f t="shared" si="0"/>
        <v>123.43478884741548</v>
      </c>
      <c r="J25" s="22">
        <f t="shared" si="4"/>
        <v>33039.378481491542</v>
      </c>
      <c r="L25" s="102">
        <f t="shared" si="1"/>
        <v>16</v>
      </c>
      <c r="M25" s="103">
        <f t="shared" si="2"/>
        <v>32915.943692644127</v>
      </c>
      <c r="N25" s="103">
        <f t="shared" si="5"/>
        <v>123.43478884741548</v>
      </c>
      <c r="O25" s="104">
        <f t="shared" si="3"/>
        <v>33039.378481491542</v>
      </c>
    </row>
    <row r="26" spans="2:15">
      <c r="B26" s="115" t="str">
        <f t="shared" si="7"/>
        <v>Año 15</v>
      </c>
      <c r="C26" s="114">
        <f t="shared" si="8"/>
        <v>514752.44769154501</v>
      </c>
      <c r="G26" s="1">
        <v>17</v>
      </c>
      <c r="H26" s="22">
        <f t="shared" si="6"/>
        <v>35039.378481491542</v>
      </c>
      <c r="I26" s="22">
        <f t="shared" si="0"/>
        <v>131.39766930559327</v>
      </c>
      <c r="J26" s="22">
        <f t="shared" si="4"/>
        <v>35170.776150797137</v>
      </c>
      <c r="L26" s="102">
        <f t="shared" si="1"/>
        <v>17</v>
      </c>
      <c r="M26" s="103">
        <f t="shared" si="2"/>
        <v>35039.378481491542</v>
      </c>
      <c r="N26" s="103">
        <f t="shared" si="5"/>
        <v>131.39766930559327</v>
      </c>
      <c r="O26" s="104">
        <f t="shared" si="3"/>
        <v>35170.776150797137</v>
      </c>
    </row>
    <row r="27" spans="2:15">
      <c r="B27" s="115" t="str">
        <f t="shared" si="7"/>
        <v>Año 20</v>
      </c>
      <c r="C27" s="114" t="str">
        <f t="shared" si="8"/>
        <v/>
      </c>
      <c r="G27" s="1">
        <v>18</v>
      </c>
      <c r="H27" s="22">
        <f t="shared" si="6"/>
        <v>37170.776150797137</v>
      </c>
      <c r="I27" s="22">
        <f t="shared" si="0"/>
        <v>139.39041056548925</v>
      </c>
      <c r="J27" s="22">
        <f t="shared" si="4"/>
        <v>37310.166561362625</v>
      </c>
      <c r="L27" s="102">
        <f t="shared" si="1"/>
        <v>18</v>
      </c>
      <c r="M27" s="103">
        <f t="shared" si="2"/>
        <v>37170.776150797137</v>
      </c>
      <c r="N27" s="103">
        <f t="shared" si="5"/>
        <v>139.39041056548925</v>
      </c>
      <c r="O27" s="104">
        <f t="shared" si="3"/>
        <v>37310.166561362625</v>
      </c>
    </row>
    <row r="28" spans="2:15">
      <c r="B28" s="115" t="str">
        <f t="shared" si="7"/>
        <v>Año 25</v>
      </c>
      <c r="C28" s="114" t="str">
        <f t="shared" si="8"/>
        <v/>
      </c>
      <c r="G28" s="1">
        <v>19</v>
      </c>
      <c r="H28" s="22">
        <f t="shared" si="6"/>
        <v>39310.166561362625</v>
      </c>
      <c r="I28" s="22">
        <f t="shared" si="0"/>
        <v>147.41312460510983</v>
      </c>
      <c r="J28" s="22">
        <f t="shared" si="4"/>
        <v>39457.579685967736</v>
      </c>
      <c r="L28" s="102">
        <f t="shared" si="1"/>
        <v>19</v>
      </c>
      <c r="M28" s="103">
        <f t="shared" si="2"/>
        <v>39310.166561362625</v>
      </c>
      <c r="N28" s="103">
        <f t="shared" si="5"/>
        <v>147.41312460510983</v>
      </c>
      <c r="O28" s="104">
        <f t="shared" si="3"/>
        <v>39457.579685967736</v>
      </c>
    </row>
    <row r="29" spans="2:15">
      <c r="B29" s="115" t="str">
        <f t="shared" si="7"/>
        <v>Año 30</v>
      </c>
      <c r="C29" s="114" t="str">
        <f t="shared" si="8"/>
        <v/>
      </c>
      <c r="G29" s="1">
        <v>20</v>
      </c>
      <c r="H29" s="22">
        <f t="shared" si="6"/>
        <v>41457.579685967736</v>
      </c>
      <c r="I29" s="22">
        <f t="shared" si="0"/>
        <v>155.46592382237901</v>
      </c>
      <c r="J29" s="22">
        <f t="shared" si="4"/>
        <v>41613.045609790111</v>
      </c>
      <c r="L29" s="102">
        <f t="shared" si="1"/>
        <v>20</v>
      </c>
      <c r="M29" s="103">
        <f t="shared" si="2"/>
        <v>41457.579685967736</v>
      </c>
      <c r="N29" s="103">
        <f t="shared" si="5"/>
        <v>155.46592382237901</v>
      </c>
      <c r="O29" s="104">
        <f t="shared" si="3"/>
        <v>41613.045609790111</v>
      </c>
    </row>
    <row r="30" spans="2:15">
      <c r="B30" s="115" t="str">
        <f t="shared" si="7"/>
        <v>Año 35</v>
      </c>
      <c r="C30" s="114" t="str">
        <f t="shared" si="8"/>
        <v/>
      </c>
      <c r="G30" s="1">
        <v>21</v>
      </c>
      <c r="H30" s="22">
        <f t="shared" si="6"/>
        <v>43613.045609790111</v>
      </c>
      <c r="I30" s="22">
        <f t="shared" si="0"/>
        <v>163.54892103671293</v>
      </c>
      <c r="J30" s="22">
        <f t="shared" si="4"/>
        <v>43776.594530826827</v>
      </c>
      <c r="L30" s="102">
        <f t="shared" si="1"/>
        <v>21</v>
      </c>
      <c r="M30" s="103">
        <f t="shared" si="2"/>
        <v>43613.045609790111</v>
      </c>
      <c r="N30" s="103">
        <f t="shared" si="5"/>
        <v>163.54892103671293</v>
      </c>
      <c r="O30" s="104">
        <f t="shared" si="3"/>
        <v>43776.594530826827</v>
      </c>
    </row>
    <row r="31" spans="2:15" ht="15.75" thickBot="1">
      <c r="B31" s="116" t="str">
        <f t="shared" si="7"/>
        <v>Año 40</v>
      </c>
      <c r="C31" s="117" t="str">
        <f t="shared" si="8"/>
        <v/>
      </c>
      <c r="G31" s="1">
        <v>22</v>
      </c>
      <c r="H31" s="22">
        <f t="shared" si="6"/>
        <v>45776.594530826827</v>
      </c>
      <c r="I31" s="22">
        <f t="shared" si="0"/>
        <v>171.66222949060059</v>
      </c>
      <c r="J31" s="22">
        <f t="shared" si="4"/>
        <v>45948.256760317425</v>
      </c>
      <c r="L31" s="102">
        <f t="shared" si="1"/>
        <v>22</v>
      </c>
      <c r="M31" s="103">
        <f t="shared" si="2"/>
        <v>45776.594530826827</v>
      </c>
      <c r="N31" s="103">
        <f t="shared" si="5"/>
        <v>171.66222949060059</v>
      </c>
      <c r="O31" s="104">
        <f t="shared" si="3"/>
        <v>45948.256760317425</v>
      </c>
    </row>
    <row r="32" spans="2:15">
      <c r="B32" s="30"/>
      <c r="C32" s="30"/>
      <c r="G32" s="1">
        <v>23</v>
      </c>
      <c r="H32" s="22">
        <f t="shared" si="6"/>
        <v>47948.256760317425</v>
      </c>
      <c r="I32" s="22">
        <f t="shared" si="0"/>
        <v>179.80596285119034</v>
      </c>
      <c r="J32" s="22">
        <f t="shared" si="4"/>
        <v>48128.062723168616</v>
      </c>
      <c r="L32" s="102">
        <f t="shared" si="1"/>
        <v>23</v>
      </c>
      <c r="M32" s="103">
        <f t="shared" si="2"/>
        <v>47948.256760317425</v>
      </c>
      <c r="N32" s="103">
        <f t="shared" si="5"/>
        <v>179.80596285119034</v>
      </c>
      <c r="O32" s="104">
        <f t="shared" si="3"/>
        <v>48128.062723168616</v>
      </c>
    </row>
    <row r="33" spans="2:15">
      <c r="B33" s="30"/>
      <c r="C33" s="30"/>
      <c r="G33" s="6">
        <v>24</v>
      </c>
      <c r="H33" s="25">
        <f t="shared" si="6"/>
        <v>50128.062723168616</v>
      </c>
      <c r="I33" s="25">
        <f t="shared" si="0"/>
        <v>187.9802352118823</v>
      </c>
      <c r="J33" s="25">
        <f t="shared" si="4"/>
        <v>50316.042958380502</v>
      </c>
      <c r="K33" s="6"/>
      <c r="L33" s="105">
        <f t="shared" si="1"/>
        <v>24</v>
      </c>
      <c r="M33" s="106">
        <f t="shared" si="2"/>
        <v>50128.062723168616</v>
      </c>
      <c r="N33" s="106">
        <f t="shared" si="5"/>
        <v>187.9802352118823</v>
      </c>
      <c r="O33" s="107">
        <f t="shared" si="3"/>
        <v>50316.042958380502</v>
      </c>
    </row>
    <row r="34" spans="2:15">
      <c r="B34" s="111"/>
      <c r="C34" s="111"/>
      <c r="G34" s="1">
        <v>25</v>
      </c>
      <c r="H34" s="22">
        <f t="shared" si="6"/>
        <v>52316.042958380502</v>
      </c>
      <c r="I34" s="22">
        <f t="shared" si="0"/>
        <v>196.18516109392687</v>
      </c>
      <c r="J34" s="22">
        <f t="shared" si="4"/>
        <v>52512.228119474428</v>
      </c>
      <c r="L34" s="102">
        <f t="shared" si="1"/>
        <v>25</v>
      </c>
      <c r="M34" s="103">
        <f t="shared" si="2"/>
        <v>52316.042958380502</v>
      </c>
      <c r="N34" s="103">
        <f t="shared" si="5"/>
        <v>196.18516109392687</v>
      </c>
      <c r="O34" s="104">
        <f t="shared" si="3"/>
        <v>52512.228119474428</v>
      </c>
    </row>
    <row r="35" spans="2:15">
      <c r="B35" s="111"/>
      <c r="C35" s="111"/>
      <c r="G35" s="1">
        <v>26</v>
      </c>
      <c r="H35" s="22">
        <f t="shared" si="6"/>
        <v>54512.228119474428</v>
      </c>
      <c r="I35" s="22">
        <f t="shared" si="0"/>
        <v>204.4208554480291</v>
      </c>
      <c r="J35" s="22">
        <f t="shared" si="4"/>
        <v>54716.648974922457</v>
      </c>
      <c r="L35" s="102">
        <f t="shared" si="1"/>
        <v>26</v>
      </c>
      <c r="M35" s="103">
        <f t="shared" si="2"/>
        <v>54512.228119474428</v>
      </c>
      <c r="N35" s="103">
        <f t="shared" si="5"/>
        <v>204.4208554480291</v>
      </c>
      <c r="O35" s="104">
        <f t="shared" si="3"/>
        <v>54716.648974922457</v>
      </c>
    </row>
    <row r="36" spans="2:15">
      <c r="B36" s="111"/>
      <c r="C36" s="111"/>
      <c r="G36" s="1">
        <v>27</v>
      </c>
      <c r="H36" s="22">
        <f t="shared" si="6"/>
        <v>56716.648974922457</v>
      </c>
      <c r="I36" s="22">
        <f t="shared" si="0"/>
        <v>212.68743365595921</v>
      </c>
      <c r="J36" s="22">
        <f t="shared" si="4"/>
        <v>56929.336408578412</v>
      </c>
      <c r="L36" s="102">
        <f t="shared" si="1"/>
        <v>27</v>
      </c>
      <c r="M36" s="103">
        <f t="shared" si="2"/>
        <v>56716.648974922457</v>
      </c>
      <c r="N36" s="103">
        <f t="shared" si="5"/>
        <v>212.68743365595921</v>
      </c>
      <c r="O36" s="104">
        <f t="shared" si="3"/>
        <v>56929.336408578412</v>
      </c>
    </row>
    <row r="37" spans="2:15">
      <c r="B37" s="111"/>
      <c r="C37" s="111"/>
      <c r="G37" s="1">
        <v>28</v>
      </c>
      <c r="H37" s="22">
        <f t="shared" si="6"/>
        <v>58929.336408578412</v>
      </c>
      <c r="I37" s="22">
        <f t="shared" si="0"/>
        <v>220.98501153216904</v>
      </c>
      <c r="J37" s="22">
        <f t="shared" si="4"/>
        <v>59150.32142011058</v>
      </c>
      <c r="L37" s="102">
        <f t="shared" si="1"/>
        <v>28</v>
      </c>
      <c r="M37" s="103">
        <f t="shared" si="2"/>
        <v>58929.336408578412</v>
      </c>
      <c r="N37" s="103">
        <f t="shared" si="5"/>
        <v>220.98501153216904</v>
      </c>
      <c r="O37" s="104">
        <f t="shared" si="3"/>
        <v>59150.32142011058</v>
      </c>
    </row>
    <row r="38" spans="2:15">
      <c r="B38" s="30"/>
      <c r="C38" s="30"/>
      <c r="G38" s="1">
        <v>29</v>
      </c>
      <c r="H38" s="22">
        <f t="shared" si="6"/>
        <v>61150.32142011058</v>
      </c>
      <c r="I38" s="22">
        <f t="shared" si="0"/>
        <v>229.31370532541467</v>
      </c>
      <c r="J38" s="22">
        <f t="shared" si="4"/>
        <v>61379.635125435998</v>
      </c>
      <c r="L38" s="102">
        <f t="shared" si="1"/>
        <v>29</v>
      </c>
      <c r="M38" s="103">
        <f t="shared" si="2"/>
        <v>61150.32142011058</v>
      </c>
      <c r="N38" s="103">
        <f t="shared" si="5"/>
        <v>229.31370532541467</v>
      </c>
      <c r="O38" s="104">
        <f t="shared" si="3"/>
        <v>61379.635125435998</v>
      </c>
    </row>
    <row r="39" spans="2:15">
      <c r="B39" s="30"/>
      <c r="C39" s="30"/>
      <c r="G39" s="1">
        <v>30</v>
      </c>
      <c r="H39" s="22">
        <f t="shared" si="6"/>
        <v>63379.635125435998</v>
      </c>
      <c r="I39" s="22">
        <f t="shared" si="0"/>
        <v>237.67363172038498</v>
      </c>
      <c r="J39" s="22">
        <f t="shared" si="4"/>
        <v>63617.308757156381</v>
      </c>
      <c r="L39" s="102">
        <f t="shared" si="1"/>
        <v>30</v>
      </c>
      <c r="M39" s="103">
        <f t="shared" si="2"/>
        <v>63379.635125435998</v>
      </c>
      <c r="N39" s="103">
        <f t="shared" si="5"/>
        <v>237.67363172038498</v>
      </c>
      <c r="O39" s="104">
        <f t="shared" si="3"/>
        <v>63617.308757156381</v>
      </c>
    </row>
    <row r="40" spans="2:15">
      <c r="B40" s="30"/>
      <c r="C40" s="30"/>
      <c r="G40" s="1">
        <v>31</v>
      </c>
      <c r="H40" s="22">
        <f t="shared" si="6"/>
        <v>65617.308757156381</v>
      </c>
      <c r="I40" s="22">
        <f t="shared" si="0"/>
        <v>246.06490783933643</v>
      </c>
      <c r="J40" s="22">
        <f t="shared" si="4"/>
        <v>65863.373664995714</v>
      </c>
      <c r="L40" s="102">
        <f t="shared" si="1"/>
        <v>31</v>
      </c>
      <c r="M40" s="103">
        <f t="shared" si="2"/>
        <v>65617.308757156381</v>
      </c>
      <c r="N40" s="103">
        <f t="shared" si="5"/>
        <v>246.06490783933643</v>
      </c>
      <c r="O40" s="104">
        <f t="shared" si="3"/>
        <v>65863.373664995714</v>
      </c>
    </row>
    <row r="41" spans="2:15">
      <c r="B41" s="118" t="s">
        <v>11</v>
      </c>
      <c r="C41" s="120">
        <f t="shared" ref="C41:C48" si="9">VLOOKUP(D41,$L$9:$O$573,4,0)</f>
        <v>134794.69592060795</v>
      </c>
      <c r="D41" s="17">
        <f>$D$22*12</f>
        <v>60</v>
      </c>
      <c r="E41" s="17">
        <f>IF(D41&lt;=$D$13,C41,"")</f>
        <v>134794.69592060795</v>
      </c>
      <c r="G41" s="1">
        <v>32</v>
      </c>
      <c r="H41" s="22">
        <f t="shared" si="6"/>
        <v>67863.373664995714</v>
      </c>
      <c r="I41" s="22">
        <f t="shared" si="0"/>
        <v>254.48765124373392</v>
      </c>
      <c r="J41" s="22">
        <f t="shared" si="4"/>
        <v>68117.861316239447</v>
      </c>
      <c r="L41" s="102">
        <f t="shared" si="1"/>
        <v>32</v>
      </c>
      <c r="M41" s="103">
        <f t="shared" si="2"/>
        <v>67863.373664995714</v>
      </c>
      <c r="N41" s="103">
        <f t="shared" si="5"/>
        <v>254.48765124373392</v>
      </c>
      <c r="O41" s="104">
        <f t="shared" si="3"/>
        <v>68117.861316239447</v>
      </c>
    </row>
    <row r="42" spans="2:15">
      <c r="B42" s="118" t="s">
        <v>52</v>
      </c>
      <c r="C42" s="120">
        <f t="shared" si="9"/>
        <v>303530.13290285191</v>
      </c>
      <c r="D42" s="17">
        <f>$D$41*2</f>
        <v>120</v>
      </c>
      <c r="E42" s="17">
        <f t="shared" ref="E42:E48" si="10">IF(D42&lt;=$D$13,C42,"")</f>
        <v>303530.13290285191</v>
      </c>
      <c r="G42" s="1">
        <v>33</v>
      </c>
      <c r="H42" s="22">
        <f t="shared" si="6"/>
        <v>70117.861316239447</v>
      </c>
      <c r="I42" s="22">
        <f t="shared" si="0"/>
        <v>262.9419799358979</v>
      </c>
      <c r="J42" s="22">
        <f t="shared" si="4"/>
        <v>70380.803296175349</v>
      </c>
      <c r="L42" s="102">
        <f t="shared" si="1"/>
        <v>33</v>
      </c>
      <c r="M42" s="103">
        <f t="shared" si="2"/>
        <v>70117.861316239447</v>
      </c>
      <c r="N42" s="103">
        <f t="shared" si="5"/>
        <v>262.9419799358979</v>
      </c>
      <c r="O42" s="104">
        <f t="shared" si="3"/>
        <v>70380.803296175349</v>
      </c>
    </row>
    <row r="43" spans="2:15">
      <c r="B43" s="118" t="s">
        <v>35</v>
      </c>
      <c r="C43" s="120">
        <f t="shared" si="9"/>
        <v>514752.44769154501</v>
      </c>
      <c r="D43" s="17">
        <f>+D41*3</f>
        <v>180</v>
      </c>
      <c r="E43" s="17">
        <f t="shared" si="10"/>
        <v>514752.44769154501</v>
      </c>
      <c r="G43" s="1">
        <v>34</v>
      </c>
      <c r="H43" s="22">
        <f t="shared" si="6"/>
        <v>72380.803296175349</v>
      </c>
      <c r="I43" s="22">
        <f t="shared" si="0"/>
        <v>271.42801236065753</v>
      </c>
      <c r="J43" s="22">
        <f t="shared" si="4"/>
        <v>72652.231308536007</v>
      </c>
      <c r="L43" s="102">
        <f t="shared" si="1"/>
        <v>34</v>
      </c>
      <c r="M43" s="103">
        <f t="shared" si="2"/>
        <v>72380.803296175349</v>
      </c>
      <c r="N43" s="103">
        <f t="shared" si="5"/>
        <v>271.42801236065753</v>
      </c>
      <c r="O43" s="104">
        <f t="shared" si="3"/>
        <v>72652.231308536007</v>
      </c>
    </row>
    <row r="44" spans="2:15">
      <c r="B44" s="118" t="s">
        <v>36</v>
      </c>
      <c r="C44" s="120" t="e">
        <f t="shared" si="9"/>
        <v>#N/A</v>
      </c>
      <c r="D44" s="17">
        <f>+D41*4</f>
        <v>240</v>
      </c>
      <c r="E44" s="17" t="str">
        <f t="shared" si="10"/>
        <v/>
      </c>
      <c r="G44" s="1">
        <v>35</v>
      </c>
      <c r="H44" s="22">
        <f t="shared" si="6"/>
        <v>74652.231308536007</v>
      </c>
      <c r="I44" s="22">
        <f t="shared" si="0"/>
        <v>279.94586740701004</v>
      </c>
      <c r="J44" s="22">
        <f t="shared" si="4"/>
        <v>74932.177175943012</v>
      </c>
      <c r="L44" s="102">
        <f t="shared" si="1"/>
        <v>35</v>
      </c>
      <c r="M44" s="103">
        <f t="shared" si="2"/>
        <v>74652.231308536007</v>
      </c>
      <c r="N44" s="103">
        <f t="shared" si="5"/>
        <v>279.94586740701004</v>
      </c>
      <c r="O44" s="104">
        <f t="shared" si="3"/>
        <v>74932.177175943012</v>
      </c>
    </row>
    <row r="45" spans="2:15">
      <c r="B45" s="118" t="s">
        <v>53</v>
      </c>
      <c r="C45" s="120" t="e">
        <f t="shared" si="9"/>
        <v>#N/A</v>
      </c>
      <c r="D45" s="17">
        <f>D41*5</f>
        <v>300</v>
      </c>
      <c r="E45" s="17" t="str">
        <f t="shared" si="10"/>
        <v/>
      </c>
      <c r="G45" s="6">
        <v>36</v>
      </c>
      <c r="H45" s="25">
        <f t="shared" si="6"/>
        <v>76932.177175943012</v>
      </c>
      <c r="I45" s="25">
        <f t="shared" si="0"/>
        <v>288.49566440978629</v>
      </c>
      <c r="J45" s="25">
        <f t="shared" si="4"/>
        <v>77220.672840352796</v>
      </c>
      <c r="K45" s="6"/>
      <c r="L45" s="105">
        <f t="shared" si="1"/>
        <v>36</v>
      </c>
      <c r="M45" s="106">
        <f t="shared" si="2"/>
        <v>76932.177175943012</v>
      </c>
      <c r="N45" s="106">
        <f t="shared" si="5"/>
        <v>288.49566440978629</v>
      </c>
      <c r="O45" s="107">
        <f t="shared" si="3"/>
        <v>77220.672840352796</v>
      </c>
    </row>
    <row r="46" spans="2:15">
      <c r="B46" s="118" t="s">
        <v>54</v>
      </c>
      <c r="C46" s="120" t="e">
        <f t="shared" si="9"/>
        <v>#N/A</v>
      </c>
      <c r="D46" s="17">
        <f>D41*6</f>
        <v>360</v>
      </c>
      <c r="E46" s="17" t="str">
        <f t="shared" si="10"/>
        <v/>
      </c>
      <c r="G46" s="1">
        <v>37</v>
      </c>
      <c r="H46" s="22">
        <f t="shared" si="6"/>
        <v>79220.672840352796</v>
      </c>
      <c r="I46" s="22">
        <f t="shared" si="0"/>
        <v>297.07752315132296</v>
      </c>
      <c r="J46" s="22">
        <f t="shared" si="4"/>
        <v>79517.750363504121</v>
      </c>
      <c r="L46" s="102">
        <f t="shared" si="1"/>
        <v>37</v>
      </c>
      <c r="M46" s="103">
        <f t="shared" si="2"/>
        <v>79220.672840352796</v>
      </c>
      <c r="N46" s="103">
        <f t="shared" si="5"/>
        <v>297.07752315132296</v>
      </c>
      <c r="O46" s="104">
        <f t="shared" si="3"/>
        <v>79517.750363504121</v>
      </c>
    </row>
    <row r="47" spans="2:15">
      <c r="B47" s="118" t="s">
        <v>55</v>
      </c>
      <c r="C47" s="120" t="e">
        <f t="shared" si="9"/>
        <v>#N/A</v>
      </c>
      <c r="D47" s="17">
        <f>D41*7</f>
        <v>420</v>
      </c>
      <c r="E47" s="17" t="str">
        <f t="shared" si="10"/>
        <v/>
      </c>
      <c r="G47" s="1">
        <v>38</v>
      </c>
      <c r="H47" s="22">
        <f t="shared" si="6"/>
        <v>81517.750363504121</v>
      </c>
      <c r="I47" s="22">
        <f t="shared" si="0"/>
        <v>305.69156386314046</v>
      </c>
      <c r="J47" s="22">
        <f t="shared" si="4"/>
        <v>81823.441927367268</v>
      </c>
      <c r="L47" s="102">
        <f t="shared" si="1"/>
        <v>38</v>
      </c>
      <c r="M47" s="103">
        <f t="shared" si="2"/>
        <v>81517.750363504121</v>
      </c>
      <c r="N47" s="103">
        <f t="shared" si="5"/>
        <v>305.69156386314046</v>
      </c>
      <c r="O47" s="104">
        <f t="shared" si="3"/>
        <v>81823.441927367268</v>
      </c>
    </row>
    <row r="48" spans="2:15">
      <c r="B48" s="118" t="s">
        <v>56</v>
      </c>
      <c r="C48" s="120" t="e">
        <f t="shared" si="9"/>
        <v>#N/A</v>
      </c>
      <c r="D48" s="17">
        <f>D41*8</f>
        <v>480</v>
      </c>
      <c r="E48" s="17" t="str">
        <f t="shared" si="10"/>
        <v/>
      </c>
      <c r="G48" s="1">
        <v>39</v>
      </c>
      <c r="H48" s="22">
        <f t="shared" si="6"/>
        <v>83823.441927367268</v>
      </c>
      <c r="I48" s="22">
        <f t="shared" si="0"/>
        <v>314.33790722762723</v>
      </c>
      <c r="J48" s="22">
        <f t="shared" si="4"/>
        <v>84137.779834594898</v>
      </c>
      <c r="L48" s="102">
        <f t="shared" si="1"/>
        <v>39</v>
      </c>
      <c r="M48" s="103">
        <f t="shared" si="2"/>
        <v>83823.441927367268</v>
      </c>
      <c r="N48" s="103">
        <f t="shared" si="5"/>
        <v>314.33790722762723</v>
      </c>
      <c r="O48" s="104">
        <f t="shared" si="3"/>
        <v>84137.779834594898</v>
      </c>
    </row>
    <row r="49" spans="2:15">
      <c r="B49" s="30"/>
      <c r="C49" s="30"/>
      <c r="G49" s="1">
        <v>40</v>
      </c>
      <c r="H49" s="22">
        <f t="shared" si="6"/>
        <v>86137.779834594898</v>
      </c>
      <c r="I49" s="22">
        <f t="shared" si="0"/>
        <v>323.01667437973083</v>
      </c>
      <c r="J49" s="22">
        <f t="shared" si="4"/>
        <v>86460.796508974629</v>
      </c>
      <c r="L49" s="102">
        <f t="shared" si="1"/>
        <v>40</v>
      </c>
      <c r="M49" s="103">
        <f t="shared" si="2"/>
        <v>86137.779834594898</v>
      </c>
      <c r="N49" s="103">
        <f t="shared" si="5"/>
        <v>323.01667437973083</v>
      </c>
      <c r="O49" s="104">
        <f t="shared" si="3"/>
        <v>86460.796508974629</v>
      </c>
    </row>
    <row r="50" spans="2:15">
      <c r="B50" s="30"/>
      <c r="C50" s="30"/>
      <c r="G50" s="1">
        <v>41</v>
      </c>
      <c r="H50" s="22">
        <f t="shared" si="6"/>
        <v>88460.796508974629</v>
      </c>
      <c r="I50" s="22">
        <f t="shared" si="0"/>
        <v>331.72798690865483</v>
      </c>
      <c r="J50" s="22">
        <f t="shared" si="4"/>
        <v>88792.524495883277</v>
      </c>
      <c r="L50" s="102">
        <f t="shared" si="1"/>
        <v>41</v>
      </c>
      <c r="M50" s="103">
        <f t="shared" si="2"/>
        <v>88460.796508974629</v>
      </c>
      <c r="N50" s="103">
        <f t="shared" si="5"/>
        <v>331.72798690865483</v>
      </c>
      <c r="O50" s="104">
        <f t="shared" si="3"/>
        <v>88792.524495883277</v>
      </c>
    </row>
    <row r="51" spans="2:15">
      <c r="B51" s="30"/>
      <c r="C51" s="30"/>
      <c r="G51" s="1">
        <v>42</v>
      </c>
      <c r="H51" s="22">
        <f t="shared" si="6"/>
        <v>90792.524495883277</v>
      </c>
      <c r="I51" s="22">
        <f t="shared" si="0"/>
        <v>340.47196685956226</v>
      </c>
      <c r="J51" s="22">
        <f t="shared" si="4"/>
        <v>91132.996462742842</v>
      </c>
      <c r="L51" s="102">
        <f t="shared" si="1"/>
        <v>42</v>
      </c>
      <c r="M51" s="103">
        <f t="shared" si="2"/>
        <v>90792.524495883277</v>
      </c>
      <c r="N51" s="103">
        <f t="shared" si="5"/>
        <v>340.47196685956226</v>
      </c>
      <c r="O51" s="104">
        <f t="shared" si="3"/>
        <v>91132.996462742842</v>
      </c>
    </row>
    <row r="52" spans="2:15">
      <c r="B52" s="30"/>
      <c r="C52" s="30"/>
      <c r="G52" s="1">
        <v>43</v>
      </c>
      <c r="H52" s="22">
        <f t="shared" si="6"/>
        <v>93132.996462742842</v>
      </c>
      <c r="I52" s="22">
        <f t="shared" si="0"/>
        <v>349.24873673528566</v>
      </c>
      <c r="J52" s="22">
        <f t="shared" si="4"/>
        <v>93482.24519947813</v>
      </c>
      <c r="L52" s="102">
        <f t="shared" si="1"/>
        <v>43</v>
      </c>
      <c r="M52" s="103">
        <f t="shared" si="2"/>
        <v>93132.996462742842</v>
      </c>
      <c r="N52" s="103">
        <f t="shared" si="5"/>
        <v>349.24873673528566</v>
      </c>
      <c r="O52" s="104">
        <f t="shared" si="3"/>
        <v>93482.24519947813</v>
      </c>
    </row>
    <row r="53" spans="2:15">
      <c r="B53" s="30"/>
      <c r="C53" s="30"/>
      <c r="G53" s="1">
        <v>44</v>
      </c>
      <c r="H53" s="22">
        <f t="shared" si="6"/>
        <v>95482.24519947813</v>
      </c>
      <c r="I53" s="22">
        <f t="shared" si="0"/>
        <v>358.05841949804295</v>
      </c>
      <c r="J53" s="22">
        <f t="shared" si="4"/>
        <v>95840.303618976177</v>
      </c>
      <c r="L53" s="102">
        <f t="shared" si="1"/>
        <v>44</v>
      </c>
      <c r="M53" s="103">
        <f t="shared" si="2"/>
        <v>95482.24519947813</v>
      </c>
      <c r="N53" s="103">
        <f t="shared" si="5"/>
        <v>358.05841949804295</v>
      </c>
      <c r="O53" s="104">
        <f t="shared" si="3"/>
        <v>95840.303618976177</v>
      </c>
    </row>
    <row r="54" spans="2:15">
      <c r="B54" s="30"/>
      <c r="C54" s="30"/>
      <c r="G54" s="1">
        <v>45</v>
      </c>
      <c r="H54" s="22">
        <f t="shared" si="6"/>
        <v>97840.303618976177</v>
      </c>
      <c r="I54" s="22">
        <f t="shared" si="0"/>
        <v>366.90113857116063</v>
      </c>
      <c r="J54" s="22">
        <f t="shared" si="4"/>
        <v>98207.204757547341</v>
      </c>
      <c r="L54" s="102">
        <f t="shared" si="1"/>
        <v>45</v>
      </c>
      <c r="M54" s="103">
        <f t="shared" si="2"/>
        <v>97840.303618976177</v>
      </c>
      <c r="N54" s="103">
        <f t="shared" si="5"/>
        <v>366.90113857116063</v>
      </c>
      <c r="O54" s="104">
        <f t="shared" si="3"/>
        <v>98207.204757547341</v>
      </c>
    </row>
    <row r="55" spans="2:15">
      <c r="B55" s="30"/>
      <c r="C55" s="30"/>
      <c r="G55" s="1">
        <v>46</v>
      </c>
      <c r="H55" s="22">
        <f t="shared" si="6"/>
        <v>100207.20475754734</v>
      </c>
      <c r="I55" s="22">
        <f t="shared" si="0"/>
        <v>375.7770178408025</v>
      </c>
      <c r="J55" s="22">
        <f t="shared" si="4"/>
        <v>100582.98177538814</v>
      </c>
      <c r="L55" s="102">
        <f t="shared" si="1"/>
        <v>46</v>
      </c>
      <c r="M55" s="103">
        <f t="shared" si="2"/>
        <v>100207.20475754734</v>
      </c>
      <c r="N55" s="103">
        <f t="shared" si="5"/>
        <v>375.7770178408025</v>
      </c>
      <c r="O55" s="104">
        <f t="shared" si="3"/>
        <v>100582.98177538814</v>
      </c>
    </row>
    <row r="56" spans="2:15">
      <c r="B56" s="30"/>
      <c r="C56" s="30"/>
      <c r="G56" s="1">
        <v>47</v>
      </c>
      <c r="H56" s="22">
        <f t="shared" si="6"/>
        <v>102582.98177538814</v>
      </c>
      <c r="I56" s="22">
        <f t="shared" si="0"/>
        <v>384.6861816577055</v>
      </c>
      <c r="J56" s="22">
        <f t="shared" si="4"/>
        <v>102967.66795704584</v>
      </c>
      <c r="L56" s="102">
        <f t="shared" si="1"/>
        <v>47</v>
      </c>
      <c r="M56" s="103">
        <f t="shared" si="2"/>
        <v>102582.98177538814</v>
      </c>
      <c r="N56" s="103">
        <f t="shared" si="5"/>
        <v>384.6861816577055</v>
      </c>
      <c r="O56" s="104">
        <f t="shared" si="3"/>
        <v>102967.66795704584</v>
      </c>
    </row>
    <row r="57" spans="2:15">
      <c r="B57" s="30"/>
      <c r="C57" s="30"/>
      <c r="G57" s="6">
        <v>48</v>
      </c>
      <c r="H57" s="25">
        <f t="shared" si="6"/>
        <v>104967.66795704584</v>
      </c>
      <c r="I57" s="25">
        <f t="shared" si="0"/>
        <v>393.62875483892185</v>
      </c>
      <c r="J57" s="25">
        <f t="shared" si="4"/>
        <v>105361.29671188476</v>
      </c>
      <c r="K57" s="6"/>
      <c r="L57" s="105">
        <f t="shared" si="1"/>
        <v>48</v>
      </c>
      <c r="M57" s="106">
        <f t="shared" si="2"/>
        <v>104967.66795704584</v>
      </c>
      <c r="N57" s="106">
        <f t="shared" si="5"/>
        <v>393.62875483892185</v>
      </c>
      <c r="O57" s="107">
        <f t="shared" si="3"/>
        <v>105361.29671188476</v>
      </c>
    </row>
    <row r="58" spans="2:15">
      <c r="B58" s="30"/>
      <c r="C58" s="30"/>
      <c r="G58" s="1">
        <v>49</v>
      </c>
      <c r="H58" s="22">
        <f t="shared" si="6"/>
        <v>107361.29671188476</v>
      </c>
      <c r="I58" s="22">
        <f t="shared" si="0"/>
        <v>402.60486266956781</v>
      </c>
      <c r="J58" s="22">
        <f t="shared" si="4"/>
        <v>107763.90157455433</v>
      </c>
      <c r="L58" s="102">
        <f t="shared" si="1"/>
        <v>49</v>
      </c>
      <c r="M58" s="103">
        <f t="shared" si="2"/>
        <v>107361.29671188476</v>
      </c>
      <c r="N58" s="103">
        <f t="shared" si="5"/>
        <v>402.60486266956781</v>
      </c>
      <c r="O58" s="104">
        <f t="shared" si="3"/>
        <v>107763.90157455433</v>
      </c>
    </row>
    <row r="59" spans="2:15">
      <c r="B59" s="30"/>
      <c r="C59" s="30"/>
      <c r="G59" s="1">
        <v>50</v>
      </c>
      <c r="H59" s="22">
        <f t="shared" si="6"/>
        <v>109763.90157455433</v>
      </c>
      <c r="I59" s="22">
        <f t="shared" si="0"/>
        <v>411.61463090457875</v>
      </c>
      <c r="J59" s="22">
        <f t="shared" si="4"/>
        <v>110175.5162054589</v>
      </c>
      <c r="L59" s="102">
        <f t="shared" si="1"/>
        <v>50</v>
      </c>
      <c r="M59" s="103">
        <f t="shared" si="2"/>
        <v>109763.90157455433</v>
      </c>
      <c r="N59" s="103">
        <f t="shared" si="5"/>
        <v>411.61463090457875</v>
      </c>
      <c r="O59" s="104">
        <f t="shared" si="3"/>
        <v>110175.5162054589</v>
      </c>
    </row>
    <row r="60" spans="2:15">
      <c r="B60" s="30"/>
      <c r="C60" s="30"/>
      <c r="G60" s="1">
        <v>51</v>
      </c>
      <c r="H60" s="22">
        <f t="shared" si="6"/>
        <v>112175.5162054589</v>
      </c>
      <c r="I60" s="22">
        <f t="shared" si="0"/>
        <v>420.65818577047088</v>
      </c>
      <c r="J60" s="22">
        <f t="shared" si="4"/>
        <v>112596.17439122938</v>
      </c>
      <c r="L60" s="102">
        <f t="shared" si="1"/>
        <v>51</v>
      </c>
      <c r="M60" s="103">
        <f t="shared" si="2"/>
        <v>112175.5162054589</v>
      </c>
      <c r="N60" s="103">
        <f t="shared" si="5"/>
        <v>420.65818577047088</v>
      </c>
      <c r="O60" s="104">
        <f t="shared" si="3"/>
        <v>112596.17439122938</v>
      </c>
    </row>
    <row r="61" spans="2:15">
      <c r="B61" s="30"/>
      <c r="C61" s="30"/>
      <c r="G61" s="1">
        <v>52</v>
      </c>
      <c r="H61" s="22">
        <f t="shared" si="6"/>
        <v>114596.17439122938</v>
      </c>
      <c r="I61" s="22">
        <f t="shared" si="0"/>
        <v>429.73565396711012</v>
      </c>
      <c r="J61" s="22">
        <f t="shared" si="4"/>
        <v>115025.91004519649</v>
      </c>
      <c r="L61" s="102">
        <f t="shared" si="1"/>
        <v>52</v>
      </c>
      <c r="M61" s="103">
        <f t="shared" si="2"/>
        <v>114596.17439122938</v>
      </c>
      <c r="N61" s="103">
        <f t="shared" si="5"/>
        <v>429.73565396711012</v>
      </c>
      <c r="O61" s="104">
        <f t="shared" si="3"/>
        <v>115025.91004519649</v>
      </c>
    </row>
    <row r="62" spans="2:15">
      <c r="B62" s="30"/>
      <c r="C62" s="30"/>
      <c r="G62" s="1">
        <v>53</v>
      </c>
      <c r="H62" s="22">
        <f t="shared" si="6"/>
        <v>117025.91004519649</v>
      </c>
      <c r="I62" s="22">
        <f t="shared" si="0"/>
        <v>438.84716266948681</v>
      </c>
      <c r="J62" s="22">
        <f t="shared" si="4"/>
        <v>117464.75720786597</v>
      </c>
      <c r="L62" s="102">
        <f t="shared" si="1"/>
        <v>53</v>
      </c>
      <c r="M62" s="103">
        <f t="shared" si="2"/>
        <v>117025.91004519649</v>
      </c>
      <c r="N62" s="103">
        <f t="shared" si="5"/>
        <v>438.84716266948681</v>
      </c>
      <c r="O62" s="104">
        <f t="shared" si="3"/>
        <v>117464.75720786597</v>
      </c>
    </row>
    <row r="63" spans="2:15">
      <c r="B63" s="30"/>
      <c r="C63" s="30"/>
      <c r="G63" s="1">
        <v>54</v>
      </c>
      <c r="H63" s="22">
        <f t="shared" si="6"/>
        <v>119464.75720786597</v>
      </c>
      <c r="I63" s="22">
        <f t="shared" si="0"/>
        <v>447.99283952949736</v>
      </c>
      <c r="J63" s="22">
        <f t="shared" si="4"/>
        <v>119912.75004739547</v>
      </c>
      <c r="L63" s="102">
        <f t="shared" si="1"/>
        <v>54</v>
      </c>
      <c r="M63" s="103">
        <f t="shared" si="2"/>
        <v>119464.75720786597</v>
      </c>
      <c r="N63" s="103">
        <f t="shared" si="5"/>
        <v>447.99283952949736</v>
      </c>
      <c r="O63" s="104">
        <f t="shared" si="3"/>
        <v>119912.75004739547</v>
      </c>
    </row>
    <row r="64" spans="2:15">
      <c r="G64" s="1">
        <v>55</v>
      </c>
      <c r="H64" s="22">
        <f t="shared" si="6"/>
        <v>121912.75004739547</v>
      </c>
      <c r="I64" s="22">
        <f t="shared" si="0"/>
        <v>457.17281267773302</v>
      </c>
      <c r="J64" s="22">
        <f t="shared" si="4"/>
        <v>122369.9228600732</v>
      </c>
      <c r="L64" s="102">
        <f t="shared" si="1"/>
        <v>55</v>
      </c>
      <c r="M64" s="103">
        <f t="shared" si="2"/>
        <v>121912.75004739547</v>
      </c>
      <c r="N64" s="103">
        <f t="shared" si="5"/>
        <v>457.17281267773302</v>
      </c>
      <c r="O64" s="104">
        <f t="shared" si="3"/>
        <v>122369.9228600732</v>
      </c>
    </row>
    <row r="65" spans="7:15">
      <c r="G65" s="1">
        <v>56</v>
      </c>
      <c r="H65" s="22">
        <f t="shared" si="6"/>
        <v>124369.9228600732</v>
      </c>
      <c r="I65" s="22">
        <f t="shared" si="0"/>
        <v>466.38721072527449</v>
      </c>
      <c r="J65" s="22">
        <f t="shared" si="4"/>
        <v>124836.31007079847</v>
      </c>
      <c r="L65" s="102">
        <f t="shared" si="1"/>
        <v>56</v>
      </c>
      <c r="M65" s="103">
        <f t="shared" si="2"/>
        <v>124369.9228600732</v>
      </c>
      <c r="N65" s="103">
        <f t="shared" si="5"/>
        <v>466.38721072527449</v>
      </c>
      <c r="O65" s="104">
        <f t="shared" si="3"/>
        <v>124836.31007079847</v>
      </c>
    </row>
    <row r="66" spans="7:15">
      <c r="G66" s="1">
        <v>57</v>
      </c>
      <c r="H66" s="22">
        <f t="shared" si="6"/>
        <v>126836.31007079847</v>
      </c>
      <c r="I66" s="22">
        <f t="shared" si="0"/>
        <v>475.63616276549425</v>
      </c>
      <c r="J66" s="22">
        <f t="shared" si="4"/>
        <v>127311.94623356397</v>
      </c>
      <c r="L66" s="102">
        <f t="shared" si="1"/>
        <v>57</v>
      </c>
      <c r="M66" s="103">
        <f t="shared" si="2"/>
        <v>126836.31007079847</v>
      </c>
      <c r="N66" s="103">
        <f t="shared" si="5"/>
        <v>475.63616276549425</v>
      </c>
      <c r="O66" s="104">
        <f t="shared" si="3"/>
        <v>127311.94623356397</v>
      </c>
    </row>
    <row r="67" spans="7:15">
      <c r="G67" s="1">
        <v>58</v>
      </c>
      <c r="H67" s="22">
        <f t="shared" si="6"/>
        <v>129311.94623356397</v>
      </c>
      <c r="I67" s="22">
        <f t="shared" si="0"/>
        <v>484.91979837586484</v>
      </c>
      <c r="J67" s="22">
        <f t="shared" si="4"/>
        <v>129796.86603193983</v>
      </c>
      <c r="L67" s="102">
        <f t="shared" si="1"/>
        <v>58</v>
      </c>
      <c r="M67" s="103">
        <f t="shared" si="2"/>
        <v>129311.94623356397</v>
      </c>
      <c r="N67" s="103">
        <f t="shared" si="5"/>
        <v>484.91979837586484</v>
      </c>
      <c r="O67" s="104">
        <f t="shared" si="3"/>
        <v>129796.86603193983</v>
      </c>
    </row>
    <row r="68" spans="7:15">
      <c r="G68" s="1">
        <v>59</v>
      </c>
      <c r="H68" s="22">
        <f t="shared" si="6"/>
        <v>131796.86603193983</v>
      </c>
      <c r="I68" s="22">
        <f t="shared" si="0"/>
        <v>494.23824761977437</v>
      </c>
      <c r="J68" s="22">
        <f t="shared" si="4"/>
        <v>132291.1042795596</v>
      </c>
      <c r="L68" s="102">
        <f t="shared" si="1"/>
        <v>59</v>
      </c>
      <c r="M68" s="103">
        <f t="shared" si="2"/>
        <v>131796.86603193983</v>
      </c>
      <c r="N68" s="103">
        <f t="shared" si="5"/>
        <v>494.23824761977437</v>
      </c>
      <c r="O68" s="104">
        <f t="shared" si="3"/>
        <v>132291.1042795596</v>
      </c>
    </row>
    <row r="69" spans="7:15">
      <c r="G69" s="6">
        <v>60</v>
      </c>
      <c r="H69" s="25">
        <f t="shared" si="6"/>
        <v>134291.1042795596</v>
      </c>
      <c r="I69" s="25">
        <f t="shared" si="0"/>
        <v>503.59164104834849</v>
      </c>
      <c r="J69" s="25">
        <f t="shared" si="4"/>
        <v>134794.69592060795</v>
      </c>
      <c r="K69" s="6"/>
      <c r="L69" s="105">
        <f t="shared" si="1"/>
        <v>60</v>
      </c>
      <c r="M69" s="106">
        <f t="shared" si="2"/>
        <v>134291.1042795596</v>
      </c>
      <c r="N69" s="106">
        <f t="shared" si="5"/>
        <v>503.59164104834849</v>
      </c>
      <c r="O69" s="107">
        <f t="shared" si="3"/>
        <v>134794.69592060795</v>
      </c>
    </row>
    <row r="70" spans="7:15">
      <c r="G70" s="1">
        <v>61</v>
      </c>
      <c r="H70" s="22">
        <f t="shared" si="6"/>
        <v>136794.69592060795</v>
      </c>
      <c r="I70" s="22">
        <f t="shared" si="0"/>
        <v>512.98010970227983</v>
      </c>
      <c r="J70" s="22">
        <f t="shared" si="4"/>
        <v>137307.67603031022</v>
      </c>
      <c r="L70" s="102">
        <f t="shared" si="1"/>
        <v>61</v>
      </c>
      <c r="M70" s="103">
        <f t="shared" si="2"/>
        <v>136794.69592060795</v>
      </c>
      <c r="N70" s="103">
        <f t="shared" si="5"/>
        <v>512.98010970227983</v>
      </c>
      <c r="O70" s="104">
        <f t="shared" si="3"/>
        <v>137307.67603031022</v>
      </c>
    </row>
    <row r="71" spans="7:15">
      <c r="G71" s="1">
        <v>62</v>
      </c>
      <c r="H71" s="22">
        <f t="shared" si="6"/>
        <v>139307.67603031022</v>
      </c>
      <c r="I71" s="22">
        <f t="shared" si="0"/>
        <v>522.40378511366328</v>
      </c>
      <c r="J71" s="22">
        <f t="shared" si="4"/>
        <v>139830.07981542387</v>
      </c>
      <c r="L71" s="102">
        <f t="shared" si="1"/>
        <v>62</v>
      </c>
      <c r="M71" s="103">
        <f t="shared" si="2"/>
        <v>139307.67603031022</v>
      </c>
      <c r="N71" s="103">
        <f t="shared" si="5"/>
        <v>522.40378511366328</v>
      </c>
      <c r="O71" s="104">
        <f t="shared" si="3"/>
        <v>139830.07981542387</v>
      </c>
    </row>
    <row r="72" spans="7:15">
      <c r="G72" s="1">
        <v>63</v>
      </c>
      <c r="H72" s="22">
        <f t="shared" si="6"/>
        <v>141830.07981542387</v>
      </c>
      <c r="I72" s="22">
        <f t="shared" si="0"/>
        <v>531.86279930783951</v>
      </c>
      <c r="J72" s="22">
        <f t="shared" si="4"/>
        <v>142361.9426147317</v>
      </c>
      <c r="L72" s="102">
        <f t="shared" si="1"/>
        <v>63</v>
      </c>
      <c r="M72" s="103">
        <f t="shared" si="2"/>
        <v>141830.07981542387</v>
      </c>
      <c r="N72" s="103">
        <f t="shared" si="5"/>
        <v>531.86279930783951</v>
      </c>
      <c r="O72" s="104">
        <f t="shared" si="3"/>
        <v>142361.9426147317</v>
      </c>
    </row>
    <row r="73" spans="7:15">
      <c r="G73" s="1">
        <v>64</v>
      </c>
      <c r="H73" s="22">
        <f t="shared" si="6"/>
        <v>144361.9426147317</v>
      </c>
      <c r="I73" s="22">
        <f t="shared" si="0"/>
        <v>541.35728480524381</v>
      </c>
      <c r="J73" s="22">
        <f t="shared" si="4"/>
        <v>144903.29989953694</v>
      </c>
      <c r="L73" s="102">
        <f t="shared" si="1"/>
        <v>64</v>
      </c>
      <c r="M73" s="103">
        <f t="shared" si="2"/>
        <v>144361.9426147317</v>
      </c>
      <c r="N73" s="103">
        <f t="shared" si="5"/>
        <v>541.35728480524381</v>
      </c>
      <c r="O73" s="104">
        <f t="shared" si="3"/>
        <v>144903.29989953694</v>
      </c>
    </row>
    <row r="74" spans="7:15">
      <c r="G74" s="1">
        <v>65</v>
      </c>
      <c r="H74" s="22">
        <f t="shared" si="6"/>
        <v>146903.29989953694</v>
      </c>
      <c r="I74" s="22">
        <f t="shared" ref="I74:I137" si="11">H74*($C$14/360*30)</f>
        <v>550.88737462326355</v>
      </c>
      <c r="J74" s="22">
        <f t="shared" si="4"/>
        <v>147454.18727416021</v>
      </c>
      <c r="L74" s="102">
        <f t="shared" ref="L74:L137" si="12">IF(G74&lt;=$D$13,G74,"")</f>
        <v>65</v>
      </c>
      <c r="M74" s="103">
        <f t="shared" ref="M74:M137" si="13">IF(L74="","",H74)</f>
        <v>146903.29989953694</v>
      </c>
      <c r="N74" s="103">
        <f t="shared" si="5"/>
        <v>550.88737462326355</v>
      </c>
      <c r="O74" s="104">
        <f t="shared" ref="O74:O137" si="14">IF(L74="","",J74)</f>
        <v>147454.18727416021</v>
      </c>
    </row>
    <row r="75" spans="7:15">
      <c r="G75" s="1">
        <v>66</v>
      </c>
      <c r="H75" s="22">
        <f t="shared" si="6"/>
        <v>149454.18727416021</v>
      </c>
      <c r="I75" s="22">
        <f t="shared" si="11"/>
        <v>560.45320227810078</v>
      </c>
      <c r="J75" s="22">
        <f t="shared" ref="J75:J138" si="15">+H75+I75</f>
        <v>150014.6404764383</v>
      </c>
      <c r="L75" s="102">
        <f t="shared" si="12"/>
        <v>66</v>
      </c>
      <c r="M75" s="103">
        <f t="shared" si="13"/>
        <v>149454.18727416021</v>
      </c>
      <c r="N75" s="103">
        <f t="shared" ref="N75:N138" si="16">IF(L75="","",I75)</f>
        <v>560.45320227810078</v>
      </c>
      <c r="O75" s="104">
        <f t="shared" si="14"/>
        <v>150014.6404764383</v>
      </c>
    </row>
    <row r="76" spans="7:15">
      <c r="G76" s="1">
        <v>67</v>
      </c>
      <c r="H76" s="22">
        <f t="shared" ref="H76:H139" si="17">J75+$C$17</f>
        <v>152014.6404764383</v>
      </c>
      <c r="I76" s="22">
        <f t="shared" si="11"/>
        <v>570.05490178664365</v>
      </c>
      <c r="J76" s="22">
        <f t="shared" si="15"/>
        <v>152584.69537822495</v>
      </c>
      <c r="L76" s="102">
        <f t="shared" si="12"/>
        <v>67</v>
      </c>
      <c r="M76" s="103">
        <f t="shared" si="13"/>
        <v>152014.6404764383</v>
      </c>
      <c r="N76" s="103">
        <f t="shared" si="16"/>
        <v>570.05490178664365</v>
      </c>
      <c r="O76" s="104">
        <f t="shared" si="14"/>
        <v>152584.69537822495</v>
      </c>
    </row>
    <row r="77" spans="7:15">
      <c r="G77" s="1">
        <v>68</v>
      </c>
      <c r="H77" s="22">
        <f t="shared" si="17"/>
        <v>154584.69537822495</v>
      </c>
      <c r="I77" s="22">
        <f t="shared" si="11"/>
        <v>579.6926076683435</v>
      </c>
      <c r="J77" s="22">
        <f t="shared" si="15"/>
        <v>155164.38798589329</v>
      </c>
      <c r="L77" s="102">
        <f t="shared" si="12"/>
        <v>68</v>
      </c>
      <c r="M77" s="103">
        <f t="shared" si="13"/>
        <v>154584.69537822495</v>
      </c>
      <c r="N77" s="103">
        <f t="shared" si="16"/>
        <v>579.6926076683435</v>
      </c>
      <c r="O77" s="104">
        <f t="shared" si="14"/>
        <v>155164.38798589329</v>
      </c>
    </row>
    <row r="78" spans="7:15">
      <c r="G78" s="1">
        <v>69</v>
      </c>
      <c r="H78" s="22">
        <f t="shared" si="17"/>
        <v>157164.38798589329</v>
      </c>
      <c r="I78" s="22">
        <f t="shared" si="11"/>
        <v>589.36645494709978</v>
      </c>
      <c r="J78" s="22">
        <f t="shared" si="15"/>
        <v>157753.75444084039</v>
      </c>
      <c r="L78" s="102">
        <f t="shared" si="12"/>
        <v>69</v>
      </c>
      <c r="M78" s="103">
        <f t="shared" si="13"/>
        <v>157164.38798589329</v>
      </c>
      <c r="N78" s="103">
        <f t="shared" si="16"/>
        <v>589.36645494709978</v>
      </c>
      <c r="O78" s="104">
        <f t="shared" si="14"/>
        <v>157753.75444084039</v>
      </c>
    </row>
    <row r="79" spans="7:15">
      <c r="G79" s="1">
        <v>70</v>
      </c>
      <c r="H79" s="22">
        <f t="shared" si="17"/>
        <v>159753.75444084039</v>
      </c>
      <c r="I79" s="22">
        <f t="shared" si="11"/>
        <v>599.07657915315144</v>
      </c>
      <c r="J79" s="22">
        <f t="shared" si="15"/>
        <v>160352.83101999355</v>
      </c>
      <c r="L79" s="102">
        <f t="shared" si="12"/>
        <v>70</v>
      </c>
      <c r="M79" s="103">
        <f t="shared" si="13"/>
        <v>159753.75444084039</v>
      </c>
      <c r="N79" s="103">
        <f t="shared" si="16"/>
        <v>599.07657915315144</v>
      </c>
      <c r="O79" s="104">
        <f t="shared" si="14"/>
        <v>160352.83101999355</v>
      </c>
    </row>
    <row r="80" spans="7:15">
      <c r="G80" s="1">
        <v>71</v>
      </c>
      <c r="H80" s="22">
        <f t="shared" si="17"/>
        <v>162352.83101999355</v>
      </c>
      <c r="I80" s="22">
        <f t="shared" si="11"/>
        <v>608.82311632497579</v>
      </c>
      <c r="J80" s="22">
        <f t="shared" si="15"/>
        <v>162961.65413631854</v>
      </c>
      <c r="L80" s="102">
        <f t="shared" si="12"/>
        <v>71</v>
      </c>
      <c r="M80" s="103">
        <f t="shared" si="13"/>
        <v>162352.83101999355</v>
      </c>
      <c r="N80" s="103">
        <f t="shared" si="16"/>
        <v>608.82311632497579</v>
      </c>
      <c r="O80" s="104">
        <f t="shared" si="14"/>
        <v>162961.65413631854</v>
      </c>
    </row>
    <row r="81" spans="7:15">
      <c r="G81" s="6">
        <v>72</v>
      </c>
      <c r="H81" s="25">
        <f t="shared" si="17"/>
        <v>164961.65413631854</v>
      </c>
      <c r="I81" s="25">
        <f t="shared" si="11"/>
        <v>618.60620301119445</v>
      </c>
      <c r="J81" s="25">
        <f t="shared" si="15"/>
        <v>165580.26033932975</v>
      </c>
      <c r="K81" s="6"/>
      <c r="L81" s="105">
        <f t="shared" si="12"/>
        <v>72</v>
      </c>
      <c r="M81" s="106">
        <f t="shared" si="13"/>
        <v>164961.65413631854</v>
      </c>
      <c r="N81" s="106">
        <f t="shared" si="16"/>
        <v>618.60620301119445</v>
      </c>
      <c r="O81" s="107">
        <f t="shared" si="14"/>
        <v>165580.26033932975</v>
      </c>
    </row>
    <row r="82" spans="7:15">
      <c r="G82" s="1">
        <v>73</v>
      </c>
      <c r="H82" s="22">
        <f t="shared" si="17"/>
        <v>167580.26033932975</v>
      </c>
      <c r="I82" s="22">
        <f t="shared" si="11"/>
        <v>628.42597627248654</v>
      </c>
      <c r="J82" s="22">
        <f t="shared" si="15"/>
        <v>168208.68631560224</v>
      </c>
      <c r="L82" s="102">
        <f t="shared" si="12"/>
        <v>73</v>
      </c>
      <c r="M82" s="103">
        <f t="shared" si="13"/>
        <v>167580.26033932975</v>
      </c>
      <c r="N82" s="103">
        <f t="shared" si="16"/>
        <v>628.42597627248654</v>
      </c>
      <c r="O82" s="104">
        <f t="shared" si="14"/>
        <v>168208.68631560224</v>
      </c>
    </row>
    <row r="83" spans="7:15">
      <c r="G83" s="1">
        <v>74</v>
      </c>
      <c r="H83" s="22">
        <f t="shared" si="17"/>
        <v>170208.68631560224</v>
      </c>
      <c r="I83" s="22">
        <f t="shared" si="11"/>
        <v>638.28257368350842</v>
      </c>
      <c r="J83" s="22">
        <f t="shared" si="15"/>
        <v>170846.96888928575</v>
      </c>
      <c r="L83" s="102">
        <f t="shared" si="12"/>
        <v>74</v>
      </c>
      <c r="M83" s="103">
        <f t="shared" si="13"/>
        <v>170208.68631560224</v>
      </c>
      <c r="N83" s="103">
        <f t="shared" si="16"/>
        <v>638.28257368350842</v>
      </c>
      <c r="O83" s="104">
        <f t="shared" si="14"/>
        <v>170846.96888928575</v>
      </c>
    </row>
    <row r="84" spans="7:15">
      <c r="G84" s="1">
        <v>75</v>
      </c>
      <c r="H84" s="22">
        <f t="shared" si="17"/>
        <v>172846.96888928575</v>
      </c>
      <c r="I84" s="22">
        <f t="shared" si="11"/>
        <v>648.17613333482154</v>
      </c>
      <c r="J84" s="22">
        <f t="shared" si="15"/>
        <v>173495.14502262056</v>
      </c>
      <c r="L84" s="102">
        <f t="shared" si="12"/>
        <v>75</v>
      </c>
      <c r="M84" s="103">
        <f t="shared" si="13"/>
        <v>172846.96888928575</v>
      </c>
      <c r="N84" s="103">
        <f t="shared" si="16"/>
        <v>648.17613333482154</v>
      </c>
      <c r="O84" s="104">
        <f t="shared" si="14"/>
        <v>173495.14502262056</v>
      </c>
    </row>
    <row r="85" spans="7:15">
      <c r="G85" s="1">
        <v>76</v>
      </c>
      <c r="H85" s="22">
        <f t="shared" si="17"/>
        <v>175495.14502262056</v>
      </c>
      <c r="I85" s="22">
        <f t="shared" si="11"/>
        <v>658.10679383482704</v>
      </c>
      <c r="J85" s="22">
        <f t="shared" si="15"/>
        <v>176153.25181645539</v>
      </c>
      <c r="L85" s="102">
        <f t="shared" si="12"/>
        <v>76</v>
      </c>
      <c r="M85" s="103">
        <f t="shared" si="13"/>
        <v>175495.14502262056</v>
      </c>
      <c r="N85" s="103">
        <f t="shared" si="16"/>
        <v>658.10679383482704</v>
      </c>
      <c r="O85" s="104">
        <f t="shared" si="14"/>
        <v>176153.25181645539</v>
      </c>
    </row>
    <row r="86" spans="7:15">
      <c r="G86" s="1">
        <v>77</v>
      </c>
      <c r="H86" s="22">
        <f t="shared" si="17"/>
        <v>178153.25181645539</v>
      </c>
      <c r="I86" s="22">
        <f t="shared" si="11"/>
        <v>668.07469431170773</v>
      </c>
      <c r="J86" s="22">
        <f t="shared" si="15"/>
        <v>178821.3265107671</v>
      </c>
      <c r="L86" s="102">
        <f t="shared" si="12"/>
        <v>77</v>
      </c>
      <c r="M86" s="103">
        <f t="shared" si="13"/>
        <v>178153.25181645539</v>
      </c>
      <c r="N86" s="103">
        <f t="shared" si="16"/>
        <v>668.07469431170773</v>
      </c>
      <c r="O86" s="104">
        <f t="shared" si="14"/>
        <v>178821.3265107671</v>
      </c>
    </row>
    <row r="87" spans="7:15">
      <c r="G87" s="1">
        <v>78</v>
      </c>
      <c r="H87" s="22">
        <f t="shared" si="17"/>
        <v>180821.3265107671</v>
      </c>
      <c r="I87" s="22">
        <f t="shared" si="11"/>
        <v>678.07997441537657</v>
      </c>
      <c r="J87" s="22">
        <f t="shared" si="15"/>
        <v>181499.40648518247</v>
      </c>
      <c r="L87" s="102">
        <f t="shared" si="12"/>
        <v>78</v>
      </c>
      <c r="M87" s="103">
        <f t="shared" si="13"/>
        <v>180821.3265107671</v>
      </c>
      <c r="N87" s="103">
        <f t="shared" si="16"/>
        <v>678.07997441537657</v>
      </c>
      <c r="O87" s="104">
        <f t="shared" si="14"/>
        <v>181499.40648518247</v>
      </c>
    </row>
    <row r="88" spans="7:15">
      <c r="G88" s="1">
        <v>79</v>
      </c>
      <c r="H88" s="22">
        <f t="shared" si="17"/>
        <v>183499.40648518247</v>
      </c>
      <c r="I88" s="22">
        <f t="shared" si="11"/>
        <v>688.12277431943426</v>
      </c>
      <c r="J88" s="22">
        <f t="shared" si="15"/>
        <v>184187.5292595019</v>
      </c>
      <c r="L88" s="102">
        <f t="shared" si="12"/>
        <v>79</v>
      </c>
      <c r="M88" s="103">
        <f t="shared" si="13"/>
        <v>183499.40648518247</v>
      </c>
      <c r="N88" s="103">
        <f t="shared" si="16"/>
        <v>688.12277431943426</v>
      </c>
      <c r="O88" s="104">
        <f t="shared" si="14"/>
        <v>184187.5292595019</v>
      </c>
    </row>
    <row r="89" spans="7:15">
      <c r="G89" s="1">
        <v>80</v>
      </c>
      <c r="H89" s="22">
        <f t="shared" si="17"/>
        <v>186187.5292595019</v>
      </c>
      <c r="I89" s="22">
        <f t="shared" si="11"/>
        <v>698.20323472313214</v>
      </c>
      <c r="J89" s="22">
        <f t="shared" si="15"/>
        <v>186885.73249422503</v>
      </c>
      <c r="L89" s="102">
        <f t="shared" si="12"/>
        <v>80</v>
      </c>
      <c r="M89" s="103">
        <f t="shared" si="13"/>
        <v>186187.5292595019</v>
      </c>
      <c r="N89" s="103">
        <f t="shared" si="16"/>
        <v>698.20323472313214</v>
      </c>
      <c r="O89" s="104">
        <f t="shared" si="14"/>
        <v>186885.73249422503</v>
      </c>
    </row>
    <row r="90" spans="7:15">
      <c r="G90" s="1">
        <v>81</v>
      </c>
      <c r="H90" s="22">
        <f t="shared" si="17"/>
        <v>188885.73249422503</v>
      </c>
      <c r="I90" s="22">
        <f t="shared" si="11"/>
        <v>708.32149685334377</v>
      </c>
      <c r="J90" s="22">
        <f t="shared" si="15"/>
        <v>189594.05399107837</v>
      </c>
      <c r="L90" s="102">
        <f t="shared" si="12"/>
        <v>81</v>
      </c>
      <c r="M90" s="103">
        <f t="shared" si="13"/>
        <v>188885.73249422503</v>
      </c>
      <c r="N90" s="103">
        <f t="shared" si="16"/>
        <v>708.32149685334377</v>
      </c>
      <c r="O90" s="104">
        <f t="shared" si="14"/>
        <v>189594.05399107837</v>
      </c>
    </row>
    <row r="91" spans="7:15">
      <c r="G91" s="1">
        <v>82</v>
      </c>
      <c r="H91" s="22">
        <f t="shared" si="17"/>
        <v>191594.05399107837</v>
      </c>
      <c r="I91" s="22">
        <f t="shared" si="11"/>
        <v>718.47770246654386</v>
      </c>
      <c r="J91" s="22">
        <f t="shared" si="15"/>
        <v>192312.53169354491</v>
      </c>
      <c r="L91" s="102">
        <f t="shared" si="12"/>
        <v>82</v>
      </c>
      <c r="M91" s="103">
        <f t="shared" si="13"/>
        <v>191594.05399107837</v>
      </c>
      <c r="N91" s="103">
        <f t="shared" si="16"/>
        <v>718.47770246654386</v>
      </c>
      <c r="O91" s="104">
        <f t="shared" si="14"/>
        <v>192312.53169354491</v>
      </c>
    </row>
    <row r="92" spans="7:15">
      <c r="G92" s="1">
        <v>83</v>
      </c>
      <c r="H92" s="22">
        <f t="shared" si="17"/>
        <v>194312.53169354491</v>
      </c>
      <c r="I92" s="22">
        <f t="shared" si="11"/>
        <v>728.67199385079334</v>
      </c>
      <c r="J92" s="22">
        <f t="shared" si="15"/>
        <v>195041.2036873957</v>
      </c>
      <c r="L92" s="102">
        <f t="shared" si="12"/>
        <v>83</v>
      </c>
      <c r="M92" s="103">
        <f t="shared" si="13"/>
        <v>194312.53169354491</v>
      </c>
      <c r="N92" s="103">
        <f t="shared" si="16"/>
        <v>728.67199385079334</v>
      </c>
      <c r="O92" s="104">
        <f t="shared" si="14"/>
        <v>195041.2036873957</v>
      </c>
    </row>
    <row r="93" spans="7:15">
      <c r="G93" s="6">
        <v>84</v>
      </c>
      <c r="H93" s="25">
        <f t="shared" si="17"/>
        <v>197041.2036873957</v>
      </c>
      <c r="I93" s="25">
        <f t="shared" si="11"/>
        <v>738.90451382773381</v>
      </c>
      <c r="J93" s="25">
        <f t="shared" si="15"/>
        <v>197780.10820122343</v>
      </c>
      <c r="K93" s="6"/>
      <c r="L93" s="105">
        <f t="shared" si="12"/>
        <v>84</v>
      </c>
      <c r="M93" s="106">
        <f t="shared" si="13"/>
        <v>197041.2036873957</v>
      </c>
      <c r="N93" s="106">
        <f t="shared" si="16"/>
        <v>738.90451382773381</v>
      </c>
      <c r="O93" s="107">
        <f t="shared" si="14"/>
        <v>197780.10820122343</v>
      </c>
    </row>
    <row r="94" spans="7:15">
      <c r="G94" s="1">
        <v>85</v>
      </c>
      <c r="H94" s="22">
        <f t="shared" si="17"/>
        <v>199780.10820122343</v>
      </c>
      <c r="I94" s="22">
        <f t="shared" si="11"/>
        <v>749.17540575458781</v>
      </c>
      <c r="J94" s="22">
        <f t="shared" si="15"/>
        <v>200529.28360697802</v>
      </c>
      <c r="L94" s="102">
        <f t="shared" si="12"/>
        <v>85</v>
      </c>
      <c r="M94" s="103">
        <f t="shared" si="13"/>
        <v>199780.10820122343</v>
      </c>
      <c r="N94" s="103">
        <f t="shared" si="16"/>
        <v>749.17540575458781</v>
      </c>
      <c r="O94" s="104">
        <f t="shared" si="14"/>
        <v>200529.28360697802</v>
      </c>
    </row>
    <row r="95" spans="7:15">
      <c r="G95" s="1">
        <v>86</v>
      </c>
      <c r="H95" s="22">
        <f t="shared" si="17"/>
        <v>202529.28360697802</v>
      </c>
      <c r="I95" s="22">
        <f t="shared" si="11"/>
        <v>759.4848135261675</v>
      </c>
      <c r="J95" s="22">
        <f t="shared" si="15"/>
        <v>203288.76842050417</v>
      </c>
      <c r="L95" s="102">
        <f t="shared" si="12"/>
        <v>86</v>
      </c>
      <c r="M95" s="103">
        <f t="shared" si="13"/>
        <v>202529.28360697802</v>
      </c>
      <c r="N95" s="103">
        <f t="shared" si="16"/>
        <v>759.4848135261675</v>
      </c>
      <c r="O95" s="104">
        <f t="shared" si="14"/>
        <v>203288.76842050417</v>
      </c>
    </row>
    <row r="96" spans="7:15">
      <c r="G96" s="1">
        <v>87</v>
      </c>
      <c r="H96" s="22">
        <f t="shared" si="17"/>
        <v>205288.76842050417</v>
      </c>
      <c r="I96" s="22">
        <f t="shared" si="11"/>
        <v>769.8328815768906</v>
      </c>
      <c r="J96" s="22">
        <f t="shared" si="15"/>
        <v>206058.60130208105</v>
      </c>
      <c r="L96" s="102">
        <f t="shared" si="12"/>
        <v>87</v>
      </c>
      <c r="M96" s="103">
        <f t="shared" si="13"/>
        <v>205288.76842050417</v>
      </c>
      <c r="N96" s="103">
        <f t="shared" si="16"/>
        <v>769.8328815768906</v>
      </c>
      <c r="O96" s="104">
        <f t="shared" si="14"/>
        <v>206058.60130208105</v>
      </c>
    </row>
    <row r="97" spans="7:15">
      <c r="G97" s="1">
        <v>88</v>
      </c>
      <c r="H97" s="22">
        <f t="shared" si="17"/>
        <v>208058.60130208105</v>
      </c>
      <c r="I97" s="22">
        <f t="shared" si="11"/>
        <v>780.21975488280395</v>
      </c>
      <c r="J97" s="22">
        <f t="shared" si="15"/>
        <v>208838.82105696385</v>
      </c>
      <c r="L97" s="102">
        <f t="shared" si="12"/>
        <v>88</v>
      </c>
      <c r="M97" s="103">
        <f t="shared" si="13"/>
        <v>208058.60130208105</v>
      </c>
      <c r="N97" s="103">
        <f t="shared" si="16"/>
        <v>780.21975488280395</v>
      </c>
      <c r="O97" s="104">
        <f t="shared" si="14"/>
        <v>208838.82105696385</v>
      </c>
    </row>
    <row r="98" spans="7:15">
      <c r="G98" s="1">
        <v>89</v>
      </c>
      <c r="H98" s="22">
        <f t="shared" si="17"/>
        <v>210838.82105696385</v>
      </c>
      <c r="I98" s="22">
        <f t="shared" si="11"/>
        <v>790.64557896361441</v>
      </c>
      <c r="J98" s="22">
        <f t="shared" si="15"/>
        <v>211629.46663592747</v>
      </c>
      <c r="L98" s="102">
        <f t="shared" si="12"/>
        <v>89</v>
      </c>
      <c r="M98" s="103">
        <f t="shared" si="13"/>
        <v>210838.82105696385</v>
      </c>
      <c r="N98" s="103">
        <f t="shared" si="16"/>
        <v>790.64557896361441</v>
      </c>
      <c r="O98" s="104">
        <f t="shared" si="14"/>
        <v>211629.46663592747</v>
      </c>
    </row>
    <row r="99" spans="7:15">
      <c r="G99" s="1">
        <v>90</v>
      </c>
      <c r="H99" s="22">
        <f t="shared" si="17"/>
        <v>213629.46663592747</v>
      </c>
      <c r="I99" s="22">
        <f t="shared" si="11"/>
        <v>801.11049988472803</v>
      </c>
      <c r="J99" s="22">
        <f t="shared" si="15"/>
        <v>214430.5771358122</v>
      </c>
      <c r="L99" s="102">
        <f t="shared" si="12"/>
        <v>90</v>
      </c>
      <c r="M99" s="103">
        <f t="shared" si="13"/>
        <v>213629.46663592747</v>
      </c>
      <c r="N99" s="103">
        <f t="shared" si="16"/>
        <v>801.11049988472803</v>
      </c>
      <c r="O99" s="104">
        <f t="shared" si="14"/>
        <v>214430.5771358122</v>
      </c>
    </row>
    <row r="100" spans="7:15">
      <c r="G100" s="1">
        <v>91</v>
      </c>
      <c r="H100" s="22">
        <f t="shared" si="17"/>
        <v>216430.5771358122</v>
      </c>
      <c r="I100" s="22">
        <f t="shared" si="11"/>
        <v>811.61466425929575</v>
      </c>
      <c r="J100" s="22">
        <f t="shared" si="15"/>
        <v>217242.19180007151</v>
      </c>
      <c r="L100" s="102">
        <f t="shared" si="12"/>
        <v>91</v>
      </c>
      <c r="M100" s="103">
        <f t="shared" si="13"/>
        <v>216430.5771358122</v>
      </c>
      <c r="N100" s="103">
        <f t="shared" si="16"/>
        <v>811.61466425929575</v>
      </c>
      <c r="O100" s="104">
        <f t="shared" si="14"/>
        <v>217242.19180007151</v>
      </c>
    </row>
    <row r="101" spans="7:15">
      <c r="G101" s="1">
        <v>92</v>
      </c>
      <c r="H101" s="22">
        <f t="shared" si="17"/>
        <v>219242.19180007151</v>
      </c>
      <c r="I101" s="22">
        <f t="shared" si="11"/>
        <v>822.15821925026808</v>
      </c>
      <c r="J101" s="22">
        <f t="shared" si="15"/>
        <v>220064.35001932178</v>
      </c>
      <c r="L101" s="102">
        <f t="shared" si="12"/>
        <v>92</v>
      </c>
      <c r="M101" s="103">
        <f t="shared" si="13"/>
        <v>219242.19180007151</v>
      </c>
      <c r="N101" s="103">
        <f t="shared" si="16"/>
        <v>822.15821925026808</v>
      </c>
      <c r="O101" s="104">
        <f t="shared" si="14"/>
        <v>220064.35001932178</v>
      </c>
    </row>
    <row r="102" spans="7:15">
      <c r="G102" s="1">
        <v>93</v>
      </c>
      <c r="H102" s="22">
        <f t="shared" si="17"/>
        <v>222064.35001932178</v>
      </c>
      <c r="I102" s="22">
        <f t="shared" si="11"/>
        <v>832.74131257245665</v>
      </c>
      <c r="J102" s="22">
        <f t="shared" si="15"/>
        <v>222897.09133189425</v>
      </c>
      <c r="L102" s="102">
        <f t="shared" si="12"/>
        <v>93</v>
      </c>
      <c r="M102" s="103">
        <f t="shared" si="13"/>
        <v>222064.35001932178</v>
      </c>
      <c r="N102" s="103">
        <f t="shared" si="16"/>
        <v>832.74131257245665</v>
      </c>
      <c r="O102" s="104">
        <f t="shared" si="14"/>
        <v>222897.09133189425</v>
      </c>
    </row>
    <row r="103" spans="7:15">
      <c r="G103" s="1">
        <v>94</v>
      </c>
      <c r="H103" s="22">
        <f t="shared" si="17"/>
        <v>224897.09133189425</v>
      </c>
      <c r="I103" s="22">
        <f t="shared" si="11"/>
        <v>843.36409249460337</v>
      </c>
      <c r="J103" s="22">
        <f t="shared" si="15"/>
        <v>225740.45542438884</v>
      </c>
      <c r="L103" s="102">
        <f t="shared" si="12"/>
        <v>94</v>
      </c>
      <c r="M103" s="103">
        <f t="shared" si="13"/>
        <v>224897.09133189425</v>
      </c>
      <c r="N103" s="103">
        <f t="shared" si="16"/>
        <v>843.36409249460337</v>
      </c>
      <c r="O103" s="104">
        <f t="shared" si="14"/>
        <v>225740.45542438884</v>
      </c>
    </row>
    <row r="104" spans="7:15">
      <c r="G104" s="1">
        <v>95</v>
      </c>
      <c r="H104" s="22">
        <f t="shared" si="17"/>
        <v>227740.45542438884</v>
      </c>
      <c r="I104" s="22">
        <f t="shared" si="11"/>
        <v>854.02670784145812</v>
      </c>
      <c r="J104" s="22">
        <f t="shared" si="15"/>
        <v>228594.4821322303</v>
      </c>
      <c r="L104" s="102">
        <f t="shared" si="12"/>
        <v>95</v>
      </c>
      <c r="M104" s="103">
        <f t="shared" si="13"/>
        <v>227740.45542438884</v>
      </c>
      <c r="N104" s="103">
        <f t="shared" si="16"/>
        <v>854.02670784145812</v>
      </c>
      <c r="O104" s="104">
        <f t="shared" si="14"/>
        <v>228594.4821322303</v>
      </c>
    </row>
    <row r="105" spans="7:15">
      <c r="G105" s="6">
        <v>96</v>
      </c>
      <c r="H105" s="25">
        <f t="shared" si="17"/>
        <v>230594.4821322303</v>
      </c>
      <c r="I105" s="25">
        <f t="shared" si="11"/>
        <v>864.72930799586356</v>
      </c>
      <c r="J105" s="25">
        <f t="shared" si="15"/>
        <v>231459.21144022618</v>
      </c>
      <c r="K105" s="6"/>
      <c r="L105" s="105">
        <f t="shared" si="12"/>
        <v>96</v>
      </c>
      <c r="M105" s="106">
        <f t="shared" si="13"/>
        <v>230594.4821322303</v>
      </c>
      <c r="N105" s="106">
        <f t="shared" si="16"/>
        <v>864.72930799586356</v>
      </c>
      <c r="O105" s="107">
        <f t="shared" si="14"/>
        <v>231459.21144022618</v>
      </c>
    </row>
    <row r="106" spans="7:15">
      <c r="G106" s="1">
        <v>97</v>
      </c>
      <c r="H106" s="22">
        <f t="shared" si="17"/>
        <v>233459.21144022618</v>
      </c>
      <c r="I106" s="22">
        <f t="shared" si="11"/>
        <v>875.47204290084812</v>
      </c>
      <c r="J106" s="22">
        <f t="shared" si="15"/>
        <v>234334.68348312704</v>
      </c>
      <c r="L106" s="102">
        <f t="shared" si="12"/>
        <v>97</v>
      </c>
      <c r="M106" s="103">
        <f t="shared" si="13"/>
        <v>233459.21144022618</v>
      </c>
      <c r="N106" s="103">
        <f t="shared" si="16"/>
        <v>875.47204290084812</v>
      </c>
      <c r="O106" s="104">
        <f t="shared" si="14"/>
        <v>234334.68348312704</v>
      </c>
    </row>
    <row r="107" spans="7:15">
      <c r="G107" s="1">
        <v>98</v>
      </c>
      <c r="H107" s="22">
        <f t="shared" si="17"/>
        <v>236334.68348312704</v>
      </c>
      <c r="I107" s="22">
        <f t="shared" si="11"/>
        <v>886.25506306172633</v>
      </c>
      <c r="J107" s="22">
        <f t="shared" si="15"/>
        <v>237220.93854618876</v>
      </c>
      <c r="L107" s="102">
        <f t="shared" si="12"/>
        <v>98</v>
      </c>
      <c r="M107" s="103">
        <f t="shared" si="13"/>
        <v>236334.68348312704</v>
      </c>
      <c r="N107" s="103">
        <f t="shared" si="16"/>
        <v>886.25506306172633</v>
      </c>
      <c r="O107" s="104">
        <f t="shared" si="14"/>
        <v>237220.93854618876</v>
      </c>
    </row>
    <row r="108" spans="7:15">
      <c r="G108" s="1">
        <v>99</v>
      </c>
      <c r="H108" s="22">
        <f t="shared" si="17"/>
        <v>239220.93854618876</v>
      </c>
      <c r="I108" s="22">
        <f t="shared" si="11"/>
        <v>897.07851954820785</v>
      </c>
      <c r="J108" s="22">
        <f t="shared" si="15"/>
        <v>240118.01706573696</v>
      </c>
      <c r="L108" s="102">
        <f t="shared" si="12"/>
        <v>99</v>
      </c>
      <c r="M108" s="103">
        <f t="shared" si="13"/>
        <v>239220.93854618876</v>
      </c>
      <c r="N108" s="103">
        <f t="shared" si="16"/>
        <v>897.07851954820785</v>
      </c>
      <c r="O108" s="104">
        <f t="shared" si="14"/>
        <v>240118.01706573696</v>
      </c>
    </row>
    <row r="109" spans="7:15">
      <c r="G109" s="1">
        <v>100</v>
      </c>
      <c r="H109" s="22">
        <f t="shared" si="17"/>
        <v>242118.01706573696</v>
      </c>
      <c r="I109" s="22">
        <f t="shared" si="11"/>
        <v>907.94256399651351</v>
      </c>
      <c r="J109" s="22">
        <f t="shared" si="15"/>
        <v>243025.95962973346</v>
      </c>
      <c r="L109" s="102">
        <f t="shared" si="12"/>
        <v>100</v>
      </c>
      <c r="M109" s="103">
        <f t="shared" si="13"/>
        <v>242118.01706573696</v>
      </c>
      <c r="N109" s="103">
        <f t="shared" si="16"/>
        <v>907.94256399651351</v>
      </c>
      <c r="O109" s="104">
        <f t="shared" si="14"/>
        <v>243025.95962973346</v>
      </c>
    </row>
    <row r="110" spans="7:15">
      <c r="G110" s="1">
        <v>101</v>
      </c>
      <c r="H110" s="22">
        <f t="shared" si="17"/>
        <v>245025.95962973346</v>
      </c>
      <c r="I110" s="22">
        <f t="shared" si="11"/>
        <v>918.84734861150048</v>
      </c>
      <c r="J110" s="22">
        <f t="shared" si="15"/>
        <v>245944.80697834498</v>
      </c>
      <c r="L110" s="102">
        <f t="shared" si="12"/>
        <v>101</v>
      </c>
      <c r="M110" s="103">
        <f t="shared" si="13"/>
        <v>245025.95962973346</v>
      </c>
      <c r="N110" s="103">
        <f t="shared" si="16"/>
        <v>918.84734861150048</v>
      </c>
      <c r="O110" s="104">
        <f t="shared" si="14"/>
        <v>245944.80697834498</v>
      </c>
    </row>
    <row r="111" spans="7:15">
      <c r="G111" s="1">
        <v>102</v>
      </c>
      <c r="H111" s="22">
        <f t="shared" si="17"/>
        <v>247944.80697834498</v>
      </c>
      <c r="I111" s="22">
        <f t="shared" si="11"/>
        <v>929.79302616879363</v>
      </c>
      <c r="J111" s="22">
        <f t="shared" si="15"/>
        <v>248874.60000451378</v>
      </c>
      <c r="L111" s="102">
        <f t="shared" si="12"/>
        <v>102</v>
      </c>
      <c r="M111" s="103">
        <f t="shared" si="13"/>
        <v>247944.80697834498</v>
      </c>
      <c r="N111" s="103">
        <f t="shared" si="16"/>
        <v>929.79302616879363</v>
      </c>
      <c r="O111" s="104">
        <f t="shared" si="14"/>
        <v>248874.60000451378</v>
      </c>
    </row>
    <row r="112" spans="7:15">
      <c r="G112" s="1">
        <v>103</v>
      </c>
      <c r="H112" s="22">
        <f t="shared" si="17"/>
        <v>250874.60000451378</v>
      </c>
      <c r="I112" s="22">
        <f t="shared" si="11"/>
        <v>940.77975001692664</v>
      </c>
      <c r="J112" s="22">
        <f t="shared" si="15"/>
        <v>251815.3797545307</v>
      </c>
      <c r="L112" s="102">
        <f t="shared" si="12"/>
        <v>103</v>
      </c>
      <c r="M112" s="103">
        <f t="shared" si="13"/>
        <v>250874.60000451378</v>
      </c>
      <c r="N112" s="103">
        <f t="shared" si="16"/>
        <v>940.77975001692664</v>
      </c>
      <c r="O112" s="104">
        <f t="shared" si="14"/>
        <v>251815.3797545307</v>
      </c>
    </row>
    <row r="113" spans="7:15">
      <c r="G113" s="1">
        <v>104</v>
      </c>
      <c r="H113" s="22">
        <f t="shared" si="17"/>
        <v>253815.3797545307</v>
      </c>
      <c r="I113" s="22">
        <f t="shared" si="11"/>
        <v>951.80767407949008</v>
      </c>
      <c r="J113" s="22">
        <f t="shared" si="15"/>
        <v>254767.1874286102</v>
      </c>
      <c r="L113" s="102">
        <f t="shared" si="12"/>
        <v>104</v>
      </c>
      <c r="M113" s="103">
        <f t="shared" si="13"/>
        <v>253815.3797545307</v>
      </c>
      <c r="N113" s="103">
        <f t="shared" si="16"/>
        <v>951.80767407949008</v>
      </c>
      <c r="O113" s="104">
        <f t="shared" si="14"/>
        <v>254767.1874286102</v>
      </c>
    </row>
    <row r="114" spans="7:15">
      <c r="G114" s="1">
        <v>105</v>
      </c>
      <c r="H114" s="22">
        <f t="shared" si="17"/>
        <v>256767.1874286102</v>
      </c>
      <c r="I114" s="22">
        <f t="shared" si="11"/>
        <v>962.87695285728819</v>
      </c>
      <c r="J114" s="22">
        <f t="shared" si="15"/>
        <v>257730.06438146747</v>
      </c>
      <c r="L114" s="102">
        <f t="shared" si="12"/>
        <v>105</v>
      </c>
      <c r="M114" s="103">
        <f t="shared" si="13"/>
        <v>256767.1874286102</v>
      </c>
      <c r="N114" s="103">
        <f t="shared" si="16"/>
        <v>962.87695285728819</v>
      </c>
      <c r="O114" s="104">
        <f t="shared" si="14"/>
        <v>257730.06438146747</v>
      </c>
    </row>
    <row r="115" spans="7:15">
      <c r="G115" s="1">
        <v>106</v>
      </c>
      <c r="H115" s="22">
        <f t="shared" si="17"/>
        <v>259730.06438146747</v>
      </c>
      <c r="I115" s="22">
        <f t="shared" si="11"/>
        <v>973.98774143050298</v>
      </c>
      <c r="J115" s="22">
        <f t="shared" si="15"/>
        <v>260704.05212289796</v>
      </c>
      <c r="L115" s="102">
        <f t="shared" si="12"/>
        <v>106</v>
      </c>
      <c r="M115" s="103">
        <f t="shared" si="13"/>
        <v>259730.06438146747</v>
      </c>
      <c r="N115" s="103">
        <f t="shared" si="16"/>
        <v>973.98774143050298</v>
      </c>
      <c r="O115" s="104">
        <f t="shared" si="14"/>
        <v>260704.05212289796</v>
      </c>
    </row>
    <row r="116" spans="7:15">
      <c r="G116" s="1">
        <v>107</v>
      </c>
      <c r="H116" s="22">
        <f t="shared" si="17"/>
        <v>262704.05212289793</v>
      </c>
      <c r="I116" s="22">
        <f t="shared" si="11"/>
        <v>985.14019546086718</v>
      </c>
      <c r="J116" s="22">
        <f t="shared" si="15"/>
        <v>263689.19231835881</v>
      </c>
      <c r="L116" s="102">
        <f t="shared" si="12"/>
        <v>107</v>
      </c>
      <c r="M116" s="103">
        <f t="shared" si="13"/>
        <v>262704.05212289793</v>
      </c>
      <c r="N116" s="103">
        <f t="shared" si="16"/>
        <v>985.14019546086718</v>
      </c>
      <c r="O116" s="104">
        <f t="shared" si="14"/>
        <v>263689.19231835881</v>
      </c>
    </row>
    <row r="117" spans="7:15">
      <c r="G117" s="6">
        <v>108</v>
      </c>
      <c r="H117" s="25">
        <f t="shared" si="17"/>
        <v>265689.19231835881</v>
      </c>
      <c r="I117" s="25">
        <f t="shared" si="11"/>
        <v>996.3344711938455</v>
      </c>
      <c r="J117" s="25">
        <f t="shared" si="15"/>
        <v>266685.52678955265</v>
      </c>
      <c r="K117" s="6"/>
      <c r="L117" s="105">
        <f t="shared" si="12"/>
        <v>108</v>
      </c>
      <c r="M117" s="106">
        <f t="shared" si="13"/>
        <v>265689.19231835881</v>
      </c>
      <c r="N117" s="106">
        <f t="shared" si="16"/>
        <v>996.3344711938455</v>
      </c>
      <c r="O117" s="107">
        <f t="shared" si="14"/>
        <v>266685.52678955265</v>
      </c>
    </row>
    <row r="118" spans="7:15">
      <c r="G118" s="1">
        <v>109</v>
      </c>
      <c r="H118" s="22">
        <f t="shared" si="17"/>
        <v>268685.52678955265</v>
      </c>
      <c r="I118" s="22">
        <f t="shared" si="11"/>
        <v>1007.5707254608224</v>
      </c>
      <c r="J118" s="22">
        <f t="shared" si="15"/>
        <v>269693.09751501348</v>
      </c>
      <c r="L118" s="102">
        <f t="shared" si="12"/>
        <v>109</v>
      </c>
      <c r="M118" s="103">
        <f t="shared" si="13"/>
        <v>268685.52678955265</v>
      </c>
      <c r="N118" s="103">
        <f t="shared" si="16"/>
        <v>1007.5707254608224</v>
      </c>
      <c r="O118" s="104">
        <f t="shared" si="14"/>
        <v>269693.09751501348</v>
      </c>
    </row>
    <row r="119" spans="7:15">
      <c r="G119" s="1">
        <v>110</v>
      </c>
      <c r="H119" s="22">
        <f t="shared" si="17"/>
        <v>271693.09751501348</v>
      </c>
      <c r="I119" s="22">
        <f t="shared" si="11"/>
        <v>1018.8491156813005</v>
      </c>
      <c r="J119" s="22">
        <f t="shared" si="15"/>
        <v>272711.94663069479</v>
      </c>
      <c r="L119" s="102">
        <f t="shared" si="12"/>
        <v>110</v>
      </c>
      <c r="M119" s="103">
        <f t="shared" si="13"/>
        <v>271693.09751501348</v>
      </c>
      <c r="N119" s="103">
        <f t="shared" si="16"/>
        <v>1018.8491156813005</v>
      </c>
      <c r="O119" s="104">
        <f t="shared" si="14"/>
        <v>272711.94663069479</v>
      </c>
    </row>
    <row r="120" spans="7:15">
      <c r="G120" s="1">
        <v>111</v>
      </c>
      <c r="H120" s="22">
        <f t="shared" si="17"/>
        <v>274711.94663069479</v>
      </c>
      <c r="I120" s="22">
        <f t="shared" si="11"/>
        <v>1030.1697998651055</v>
      </c>
      <c r="J120" s="22">
        <f t="shared" si="15"/>
        <v>275742.11643055989</v>
      </c>
      <c r="L120" s="102">
        <f t="shared" si="12"/>
        <v>111</v>
      </c>
      <c r="M120" s="103">
        <f t="shared" si="13"/>
        <v>274711.94663069479</v>
      </c>
      <c r="N120" s="103">
        <f t="shared" si="16"/>
        <v>1030.1697998651055</v>
      </c>
      <c r="O120" s="104">
        <f t="shared" si="14"/>
        <v>275742.11643055989</v>
      </c>
    </row>
    <row r="121" spans="7:15">
      <c r="G121" s="1">
        <v>112</v>
      </c>
      <c r="H121" s="22">
        <f t="shared" si="17"/>
        <v>277742.11643055989</v>
      </c>
      <c r="I121" s="22">
        <f t="shared" si="11"/>
        <v>1041.5329366145995</v>
      </c>
      <c r="J121" s="22">
        <f t="shared" si="15"/>
        <v>278783.64936717448</v>
      </c>
      <c r="L121" s="102">
        <f t="shared" si="12"/>
        <v>112</v>
      </c>
      <c r="M121" s="103">
        <f t="shared" si="13"/>
        <v>277742.11643055989</v>
      </c>
      <c r="N121" s="103">
        <f t="shared" si="16"/>
        <v>1041.5329366145995</v>
      </c>
      <c r="O121" s="104">
        <f t="shared" si="14"/>
        <v>278783.64936717448</v>
      </c>
    </row>
    <row r="122" spans="7:15">
      <c r="G122" s="1">
        <v>113</v>
      </c>
      <c r="H122" s="22">
        <f t="shared" si="17"/>
        <v>280783.64936717448</v>
      </c>
      <c r="I122" s="22">
        <f t="shared" si="11"/>
        <v>1052.9386851269044</v>
      </c>
      <c r="J122" s="22">
        <f t="shared" si="15"/>
        <v>281836.58805230138</v>
      </c>
      <c r="L122" s="102">
        <f t="shared" si="12"/>
        <v>113</v>
      </c>
      <c r="M122" s="103">
        <f t="shared" si="13"/>
        <v>280783.64936717448</v>
      </c>
      <c r="N122" s="103">
        <f t="shared" si="16"/>
        <v>1052.9386851269044</v>
      </c>
      <c r="O122" s="104">
        <f t="shared" si="14"/>
        <v>281836.58805230138</v>
      </c>
    </row>
    <row r="123" spans="7:15">
      <c r="G123" s="1">
        <v>114</v>
      </c>
      <c r="H123" s="22">
        <f t="shared" si="17"/>
        <v>283836.58805230138</v>
      </c>
      <c r="I123" s="22">
        <f t="shared" si="11"/>
        <v>1064.38720519613</v>
      </c>
      <c r="J123" s="22">
        <f t="shared" si="15"/>
        <v>284900.97525749751</v>
      </c>
      <c r="L123" s="102">
        <f t="shared" si="12"/>
        <v>114</v>
      </c>
      <c r="M123" s="103">
        <f t="shared" si="13"/>
        <v>283836.58805230138</v>
      </c>
      <c r="N123" s="103">
        <f t="shared" si="16"/>
        <v>1064.38720519613</v>
      </c>
      <c r="O123" s="104">
        <f t="shared" si="14"/>
        <v>284900.97525749751</v>
      </c>
    </row>
    <row r="124" spans="7:15">
      <c r="G124" s="1">
        <v>115</v>
      </c>
      <c r="H124" s="22">
        <f t="shared" si="17"/>
        <v>286900.97525749751</v>
      </c>
      <c r="I124" s="22">
        <f t="shared" si="11"/>
        <v>1075.8786572156157</v>
      </c>
      <c r="J124" s="22">
        <f t="shared" si="15"/>
        <v>287976.85391471314</v>
      </c>
      <c r="L124" s="102">
        <f t="shared" si="12"/>
        <v>115</v>
      </c>
      <c r="M124" s="103">
        <f t="shared" si="13"/>
        <v>286900.97525749751</v>
      </c>
      <c r="N124" s="103">
        <f t="shared" si="16"/>
        <v>1075.8786572156157</v>
      </c>
      <c r="O124" s="104">
        <f t="shared" si="14"/>
        <v>287976.85391471314</v>
      </c>
    </row>
    <row r="125" spans="7:15">
      <c r="G125" s="1">
        <v>116</v>
      </c>
      <c r="H125" s="22">
        <f t="shared" si="17"/>
        <v>289976.85391471314</v>
      </c>
      <c r="I125" s="22">
        <f t="shared" si="11"/>
        <v>1087.4132021801743</v>
      </c>
      <c r="J125" s="22">
        <f t="shared" si="15"/>
        <v>291064.26711689332</v>
      </c>
      <c r="L125" s="102">
        <f t="shared" si="12"/>
        <v>116</v>
      </c>
      <c r="M125" s="103">
        <f t="shared" si="13"/>
        <v>289976.85391471314</v>
      </c>
      <c r="N125" s="103">
        <f t="shared" si="16"/>
        <v>1087.4132021801743</v>
      </c>
      <c r="O125" s="104">
        <f t="shared" si="14"/>
        <v>291064.26711689332</v>
      </c>
    </row>
    <row r="126" spans="7:15">
      <c r="G126" s="1">
        <v>117</v>
      </c>
      <c r="H126" s="22">
        <f t="shared" si="17"/>
        <v>293064.26711689332</v>
      </c>
      <c r="I126" s="22">
        <f t="shared" si="11"/>
        <v>1098.9910016883498</v>
      </c>
      <c r="J126" s="22">
        <f t="shared" si="15"/>
        <v>294163.25811858167</v>
      </c>
      <c r="L126" s="102">
        <f t="shared" si="12"/>
        <v>117</v>
      </c>
      <c r="M126" s="103">
        <f t="shared" si="13"/>
        <v>293064.26711689332</v>
      </c>
      <c r="N126" s="103">
        <f t="shared" si="16"/>
        <v>1098.9910016883498</v>
      </c>
      <c r="O126" s="104">
        <f t="shared" si="14"/>
        <v>294163.25811858167</v>
      </c>
    </row>
    <row r="127" spans="7:15">
      <c r="G127" s="1">
        <v>118</v>
      </c>
      <c r="H127" s="22">
        <f t="shared" si="17"/>
        <v>296163.25811858167</v>
      </c>
      <c r="I127" s="22">
        <f t="shared" si="11"/>
        <v>1110.6122179446811</v>
      </c>
      <c r="J127" s="22">
        <f t="shared" si="15"/>
        <v>297273.87033652636</v>
      </c>
      <c r="L127" s="102">
        <f t="shared" si="12"/>
        <v>118</v>
      </c>
      <c r="M127" s="103">
        <f t="shared" si="13"/>
        <v>296163.25811858167</v>
      </c>
      <c r="N127" s="103">
        <f t="shared" si="16"/>
        <v>1110.6122179446811</v>
      </c>
      <c r="O127" s="104">
        <f t="shared" si="14"/>
        <v>297273.87033652636</v>
      </c>
    </row>
    <row r="128" spans="7:15">
      <c r="G128" s="1">
        <v>119</v>
      </c>
      <c r="H128" s="22">
        <f t="shared" si="17"/>
        <v>299273.87033652636</v>
      </c>
      <c r="I128" s="22">
        <f t="shared" si="11"/>
        <v>1122.2770137619739</v>
      </c>
      <c r="J128" s="22">
        <f t="shared" si="15"/>
        <v>300396.14735028835</v>
      </c>
      <c r="L128" s="102">
        <f t="shared" si="12"/>
        <v>119</v>
      </c>
      <c r="M128" s="103">
        <f t="shared" si="13"/>
        <v>299273.87033652636</v>
      </c>
      <c r="N128" s="103">
        <f t="shared" si="16"/>
        <v>1122.2770137619739</v>
      </c>
      <c r="O128" s="104">
        <f t="shared" si="14"/>
        <v>300396.14735028835</v>
      </c>
    </row>
    <row r="129" spans="7:15">
      <c r="G129" s="6">
        <v>120</v>
      </c>
      <c r="H129" s="25">
        <f t="shared" si="17"/>
        <v>302396.14735028835</v>
      </c>
      <c r="I129" s="25">
        <f t="shared" si="11"/>
        <v>1133.9855525635812</v>
      </c>
      <c r="J129" s="25">
        <f t="shared" si="15"/>
        <v>303530.13290285191</v>
      </c>
      <c r="K129" s="6"/>
      <c r="L129" s="105">
        <f t="shared" si="12"/>
        <v>120</v>
      </c>
      <c r="M129" s="106">
        <f t="shared" si="13"/>
        <v>302396.14735028835</v>
      </c>
      <c r="N129" s="106">
        <f t="shared" si="16"/>
        <v>1133.9855525635812</v>
      </c>
      <c r="O129" s="107">
        <f t="shared" si="14"/>
        <v>303530.13290285191</v>
      </c>
    </row>
    <row r="130" spans="7:15">
      <c r="G130" s="1">
        <v>121</v>
      </c>
      <c r="H130" s="22">
        <f t="shared" si="17"/>
        <v>305530.13290285191</v>
      </c>
      <c r="I130" s="22">
        <f t="shared" si="11"/>
        <v>1145.7379983856947</v>
      </c>
      <c r="J130" s="22">
        <f t="shared" si="15"/>
        <v>306675.87090123759</v>
      </c>
      <c r="L130" s="102">
        <f t="shared" si="12"/>
        <v>121</v>
      </c>
      <c r="M130" s="103">
        <f t="shared" si="13"/>
        <v>305530.13290285191</v>
      </c>
      <c r="N130" s="103">
        <f t="shared" si="16"/>
        <v>1145.7379983856947</v>
      </c>
      <c r="O130" s="104">
        <f t="shared" si="14"/>
        <v>306675.87090123759</v>
      </c>
    </row>
    <row r="131" spans="7:15">
      <c r="G131" s="1">
        <v>122</v>
      </c>
      <c r="H131" s="22">
        <f t="shared" si="17"/>
        <v>308675.87090123759</v>
      </c>
      <c r="I131" s="22">
        <f t="shared" si="11"/>
        <v>1157.5345158796408</v>
      </c>
      <c r="J131" s="22">
        <f t="shared" si="15"/>
        <v>309833.40541711723</v>
      </c>
      <c r="L131" s="102">
        <f t="shared" si="12"/>
        <v>122</v>
      </c>
      <c r="M131" s="103">
        <f t="shared" si="13"/>
        <v>308675.87090123759</v>
      </c>
      <c r="N131" s="103">
        <f t="shared" si="16"/>
        <v>1157.5345158796408</v>
      </c>
      <c r="O131" s="104">
        <f t="shared" si="14"/>
        <v>309833.40541711723</v>
      </c>
    </row>
    <row r="132" spans="7:15">
      <c r="G132" s="1">
        <v>123</v>
      </c>
      <c r="H132" s="22">
        <f t="shared" si="17"/>
        <v>311833.40541711723</v>
      </c>
      <c r="I132" s="22">
        <f t="shared" si="11"/>
        <v>1169.3752703141895</v>
      </c>
      <c r="J132" s="22">
        <f t="shared" si="15"/>
        <v>313002.7806874314</v>
      </c>
      <c r="L132" s="102">
        <f t="shared" si="12"/>
        <v>123</v>
      </c>
      <c r="M132" s="103">
        <f t="shared" si="13"/>
        <v>311833.40541711723</v>
      </c>
      <c r="N132" s="103">
        <f t="shared" si="16"/>
        <v>1169.3752703141895</v>
      </c>
      <c r="O132" s="104">
        <f t="shared" si="14"/>
        <v>313002.7806874314</v>
      </c>
    </row>
    <row r="133" spans="7:15">
      <c r="G133" s="1">
        <v>124</v>
      </c>
      <c r="H133" s="22">
        <f t="shared" si="17"/>
        <v>315002.7806874314</v>
      </c>
      <c r="I133" s="22">
        <f t="shared" si="11"/>
        <v>1181.2604275778676</v>
      </c>
      <c r="J133" s="22">
        <f t="shared" si="15"/>
        <v>316184.04111500928</v>
      </c>
      <c r="L133" s="102">
        <f t="shared" si="12"/>
        <v>124</v>
      </c>
      <c r="M133" s="103">
        <f t="shared" si="13"/>
        <v>315002.7806874314</v>
      </c>
      <c r="N133" s="103">
        <f t="shared" si="16"/>
        <v>1181.2604275778676</v>
      </c>
      <c r="O133" s="104">
        <f t="shared" si="14"/>
        <v>316184.04111500928</v>
      </c>
    </row>
    <row r="134" spans="7:15">
      <c r="G134" s="1">
        <v>125</v>
      </c>
      <c r="H134" s="22">
        <f t="shared" si="17"/>
        <v>318184.04111500928</v>
      </c>
      <c r="I134" s="22">
        <f t="shared" si="11"/>
        <v>1193.1901541812847</v>
      </c>
      <c r="J134" s="22">
        <f t="shared" si="15"/>
        <v>319377.23126919055</v>
      </c>
      <c r="L134" s="102">
        <f t="shared" si="12"/>
        <v>125</v>
      </c>
      <c r="M134" s="103">
        <f t="shared" si="13"/>
        <v>318184.04111500928</v>
      </c>
      <c r="N134" s="103">
        <f t="shared" si="16"/>
        <v>1193.1901541812847</v>
      </c>
      <c r="O134" s="104">
        <f t="shared" si="14"/>
        <v>319377.23126919055</v>
      </c>
    </row>
    <row r="135" spans="7:15">
      <c r="G135" s="1">
        <v>126</v>
      </c>
      <c r="H135" s="22">
        <f t="shared" si="17"/>
        <v>321377.23126919055</v>
      </c>
      <c r="I135" s="22">
        <f t="shared" si="11"/>
        <v>1205.1646172594644</v>
      </c>
      <c r="J135" s="22">
        <f t="shared" si="15"/>
        <v>322582.39588645002</v>
      </c>
      <c r="L135" s="102">
        <f t="shared" si="12"/>
        <v>126</v>
      </c>
      <c r="M135" s="103">
        <f t="shared" si="13"/>
        <v>321377.23126919055</v>
      </c>
      <c r="N135" s="103">
        <f t="shared" si="16"/>
        <v>1205.1646172594644</v>
      </c>
      <c r="O135" s="104">
        <f t="shared" si="14"/>
        <v>322582.39588645002</v>
      </c>
    </row>
    <row r="136" spans="7:15">
      <c r="G136" s="1">
        <v>127</v>
      </c>
      <c r="H136" s="22">
        <f t="shared" si="17"/>
        <v>324582.39588645002</v>
      </c>
      <c r="I136" s="22">
        <f t="shared" si="11"/>
        <v>1217.1839845741874</v>
      </c>
      <c r="J136" s="22">
        <f t="shared" si="15"/>
        <v>325799.57987102418</v>
      </c>
      <c r="L136" s="102">
        <f t="shared" si="12"/>
        <v>127</v>
      </c>
      <c r="M136" s="103">
        <f t="shared" si="13"/>
        <v>324582.39588645002</v>
      </c>
      <c r="N136" s="103">
        <f t="shared" si="16"/>
        <v>1217.1839845741874</v>
      </c>
      <c r="O136" s="104">
        <f t="shared" si="14"/>
        <v>325799.57987102418</v>
      </c>
    </row>
    <row r="137" spans="7:15">
      <c r="G137" s="1">
        <v>128</v>
      </c>
      <c r="H137" s="22">
        <f t="shared" si="17"/>
        <v>327799.57987102418</v>
      </c>
      <c r="I137" s="22">
        <f t="shared" si="11"/>
        <v>1229.2484245163407</v>
      </c>
      <c r="J137" s="22">
        <f t="shared" si="15"/>
        <v>329028.82829554053</v>
      </c>
      <c r="L137" s="102">
        <f t="shared" si="12"/>
        <v>128</v>
      </c>
      <c r="M137" s="103">
        <f t="shared" si="13"/>
        <v>327799.57987102418</v>
      </c>
      <c r="N137" s="103">
        <f t="shared" si="16"/>
        <v>1229.2484245163407</v>
      </c>
      <c r="O137" s="104">
        <f t="shared" si="14"/>
        <v>329028.82829554053</v>
      </c>
    </row>
    <row r="138" spans="7:15">
      <c r="G138" s="1">
        <v>129</v>
      </c>
      <c r="H138" s="22">
        <f t="shared" si="17"/>
        <v>331028.82829554053</v>
      </c>
      <c r="I138" s="22">
        <f t="shared" ref="I138:I201" si="18">H138*($C$14/360*30)</f>
        <v>1241.3581061082768</v>
      </c>
      <c r="J138" s="22">
        <f t="shared" si="15"/>
        <v>332270.1864016488</v>
      </c>
      <c r="L138" s="102">
        <f t="shared" ref="L138:L201" si="19">IF(G138&lt;=$D$13,G138,"")</f>
        <v>129</v>
      </c>
      <c r="M138" s="103">
        <f t="shared" ref="M138:M201" si="20">IF(L138="","",H138)</f>
        <v>331028.82829554053</v>
      </c>
      <c r="N138" s="103">
        <f t="shared" si="16"/>
        <v>1241.3581061082768</v>
      </c>
      <c r="O138" s="104">
        <f t="shared" ref="O138:O201" si="21">IF(L138="","",J138)</f>
        <v>332270.1864016488</v>
      </c>
    </row>
    <row r="139" spans="7:15">
      <c r="G139" s="1">
        <v>130</v>
      </c>
      <c r="H139" s="22">
        <f t="shared" si="17"/>
        <v>334270.1864016488</v>
      </c>
      <c r="I139" s="22">
        <f t="shared" si="18"/>
        <v>1253.513199006183</v>
      </c>
      <c r="J139" s="22">
        <f t="shared" ref="J139:J202" si="22">+H139+I139</f>
        <v>335523.699600655</v>
      </c>
      <c r="L139" s="102">
        <f t="shared" si="19"/>
        <v>130</v>
      </c>
      <c r="M139" s="103">
        <f t="shared" si="20"/>
        <v>334270.1864016488</v>
      </c>
      <c r="N139" s="103">
        <f t="shared" ref="N139:N202" si="23">IF(L139="","",I139)</f>
        <v>1253.513199006183</v>
      </c>
      <c r="O139" s="104">
        <f t="shared" si="21"/>
        <v>335523.699600655</v>
      </c>
    </row>
    <row r="140" spans="7:15">
      <c r="G140" s="1">
        <v>131</v>
      </c>
      <c r="H140" s="22">
        <f t="shared" ref="H140:H203" si="24">J139+$C$17</f>
        <v>337523.699600655</v>
      </c>
      <c r="I140" s="22">
        <f t="shared" si="18"/>
        <v>1265.7138735024562</v>
      </c>
      <c r="J140" s="22">
        <f t="shared" si="22"/>
        <v>338789.41347415745</v>
      </c>
      <c r="L140" s="102">
        <f t="shared" si="19"/>
        <v>131</v>
      </c>
      <c r="M140" s="103">
        <f t="shared" si="20"/>
        <v>337523.699600655</v>
      </c>
      <c r="N140" s="103">
        <f t="shared" si="23"/>
        <v>1265.7138735024562</v>
      </c>
      <c r="O140" s="104">
        <f t="shared" si="21"/>
        <v>338789.41347415745</v>
      </c>
    </row>
    <row r="141" spans="7:15">
      <c r="G141" s="6">
        <v>132</v>
      </c>
      <c r="H141" s="25">
        <f t="shared" si="24"/>
        <v>340789.41347415745</v>
      </c>
      <c r="I141" s="25">
        <f t="shared" si="18"/>
        <v>1277.9603005280903</v>
      </c>
      <c r="J141" s="25">
        <f t="shared" si="22"/>
        <v>342067.37377468555</v>
      </c>
      <c r="K141" s="6"/>
      <c r="L141" s="105">
        <f t="shared" si="19"/>
        <v>132</v>
      </c>
      <c r="M141" s="106">
        <f t="shared" si="20"/>
        <v>340789.41347415745</v>
      </c>
      <c r="N141" s="106">
        <f t="shared" si="23"/>
        <v>1277.9603005280903</v>
      </c>
      <c r="O141" s="107">
        <f t="shared" si="21"/>
        <v>342067.37377468555</v>
      </c>
    </row>
    <row r="142" spans="7:15">
      <c r="G142" s="1">
        <v>133</v>
      </c>
      <c r="H142" s="22">
        <f t="shared" si="24"/>
        <v>344067.37377468555</v>
      </c>
      <c r="I142" s="22">
        <f t="shared" si="18"/>
        <v>1290.2526516550708</v>
      </c>
      <c r="J142" s="22">
        <f t="shared" si="22"/>
        <v>345357.6264263406</v>
      </c>
      <c r="L142" s="102">
        <f t="shared" si="19"/>
        <v>133</v>
      </c>
      <c r="M142" s="103">
        <f t="shared" si="20"/>
        <v>344067.37377468555</v>
      </c>
      <c r="N142" s="103">
        <f t="shared" si="23"/>
        <v>1290.2526516550708</v>
      </c>
      <c r="O142" s="104">
        <f t="shared" si="21"/>
        <v>345357.6264263406</v>
      </c>
    </row>
    <row r="143" spans="7:15">
      <c r="G143" s="1">
        <v>134</v>
      </c>
      <c r="H143" s="22">
        <f t="shared" si="24"/>
        <v>347357.6264263406</v>
      </c>
      <c r="I143" s="22">
        <f t="shared" si="18"/>
        <v>1302.5910990987772</v>
      </c>
      <c r="J143" s="22">
        <f t="shared" si="22"/>
        <v>348660.2175254394</v>
      </c>
      <c r="L143" s="102">
        <f t="shared" si="19"/>
        <v>134</v>
      </c>
      <c r="M143" s="103">
        <f t="shared" si="20"/>
        <v>347357.6264263406</v>
      </c>
      <c r="N143" s="103">
        <f t="shared" si="23"/>
        <v>1302.5910990987772</v>
      </c>
      <c r="O143" s="104">
        <f t="shared" si="21"/>
        <v>348660.2175254394</v>
      </c>
    </row>
    <row r="144" spans="7:15">
      <c r="G144" s="1">
        <v>135</v>
      </c>
      <c r="H144" s="22">
        <f t="shared" si="24"/>
        <v>350660.2175254394</v>
      </c>
      <c r="I144" s="22">
        <f t="shared" si="18"/>
        <v>1314.9758157203976</v>
      </c>
      <c r="J144" s="22">
        <f t="shared" si="22"/>
        <v>351975.19334115979</v>
      </c>
      <c r="L144" s="102">
        <f t="shared" si="19"/>
        <v>135</v>
      </c>
      <c r="M144" s="103">
        <f t="shared" si="20"/>
        <v>350660.2175254394</v>
      </c>
      <c r="N144" s="103">
        <f t="shared" si="23"/>
        <v>1314.9758157203976</v>
      </c>
      <c r="O144" s="104">
        <f t="shared" si="21"/>
        <v>351975.19334115979</v>
      </c>
    </row>
    <row r="145" spans="7:15">
      <c r="G145" s="1">
        <v>136</v>
      </c>
      <c r="H145" s="22">
        <f t="shared" si="24"/>
        <v>353975.19334115979</v>
      </c>
      <c r="I145" s="22">
        <f t="shared" si="18"/>
        <v>1327.406975029349</v>
      </c>
      <c r="J145" s="22">
        <f t="shared" si="22"/>
        <v>355302.60031618911</v>
      </c>
      <c r="L145" s="102">
        <f t="shared" si="19"/>
        <v>136</v>
      </c>
      <c r="M145" s="103">
        <f t="shared" si="20"/>
        <v>353975.19334115979</v>
      </c>
      <c r="N145" s="103">
        <f t="shared" si="23"/>
        <v>1327.406975029349</v>
      </c>
      <c r="O145" s="104">
        <f t="shared" si="21"/>
        <v>355302.60031618911</v>
      </c>
    </row>
    <row r="146" spans="7:15">
      <c r="G146" s="1">
        <v>137</v>
      </c>
      <c r="H146" s="22">
        <f t="shared" si="24"/>
        <v>357302.60031618911</v>
      </c>
      <c r="I146" s="22">
        <f t="shared" si="18"/>
        <v>1339.8847511857091</v>
      </c>
      <c r="J146" s="22">
        <f t="shared" si="22"/>
        <v>358642.48506737483</v>
      </c>
      <c r="L146" s="102">
        <f t="shared" si="19"/>
        <v>137</v>
      </c>
      <c r="M146" s="103">
        <f t="shared" si="20"/>
        <v>357302.60031618911</v>
      </c>
      <c r="N146" s="103">
        <f t="shared" si="23"/>
        <v>1339.8847511857091</v>
      </c>
      <c r="O146" s="104">
        <f t="shared" si="21"/>
        <v>358642.48506737483</v>
      </c>
    </row>
    <row r="147" spans="7:15">
      <c r="G147" s="1">
        <v>138</v>
      </c>
      <c r="H147" s="22">
        <f t="shared" si="24"/>
        <v>360642.48506737483</v>
      </c>
      <c r="I147" s="22">
        <f t="shared" si="18"/>
        <v>1352.4093190026556</v>
      </c>
      <c r="J147" s="22">
        <f t="shared" si="22"/>
        <v>361994.89438637748</v>
      </c>
      <c r="L147" s="102">
        <f t="shared" si="19"/>
        <v>138</v>
      </c>
      <c r="M147" s="103">
        <f t="shared" si="20"/>
        <v>360642.48506737483</v>
      </c>
      <c r="N147" s="103">
        <f t="shared" si="23"/>
        <v>1352.4093190026556</v>
      </c>
      <c r="O147" s="104">
        <f t="shared" si="21"/>
        <v>361994.89438637748</v>
      </c>
    </row>
    <row r="148" spans="7:15">
      <c r="G148" s="1">
        <v>139</v>
      </c>
      <c r="H148" s="22">
        <f t="shared" si="24"/>
        <v>363994.89438637748</v>
      </c>
      <c r="I148" s="22">
        <f t="shared" si="18"/>
        <v>1364.9808539489154</v>
      </c>
      <c r="J148" s="22">
        <f t="shared" si="22"/>
        <v>365359.87524032639</v>
      </c>
      <c r="L148" s="102">
        <f t="shared" si="19"/>
        <v>139</v>
      </c>
      <c r="M148" s="103">
        <f t="shared" si="20"/>
        <v>363994.89438637748</v>
      </c>
      <c r="N148" s="103">
        <f t="shared" si="23"/>
        <v>1364.9808539489154</v>
      </c>
      <c r="O148" s="104">
        <f t="shared" si="21"/>
        <v>365359.87524032639</v>
      </c>
    </row>
    <row r="149" spans="7:15">
      <c r="G149" s="1">
        <v>140</v>
      </c>
      <c r="H149" s="22">
        <f t="shared" si="24"/>
        <v>367359.87524032639</v>
      </c>
      <c r="I149" s="22">
        <f t="shared" si="18"/>
        <v>1377.5995321512239</v>
      </c>
      <c r="J149" s="22">
        <f t="shared" si="22"/>
        <v>368737.47477247764</v>
      </c>
      <c r="L149" s="102">
        <f t="shared" si="19"/>
        <v>140</v>
      </c>
      <c r="M149" s="103">
        <f t="shared" si="20"/>
        <v>367359.87524032639</v>
      </c>
      <c r="N149" s="103">
        <f t="shared" si="23"/>
        <v>1377.5995321512239</v>
      </c>
      <c r="O149" s="104">
        <f t="shared" si="21"/>
        <v>368737.47477247764</v>
      </c>
    </row>
    <row r="150" spans="7:15">
      <c r="G150" s="1">
        <v>141</v>
      </c>
      <c r="H150" s="22">
        <f t="shared" si="24"/>
        <v>370737.47477247764</v>
      </c>
      <c r="I150" s="22">
        <f t="shared" si="18"/>
        <v>1390.2655303967911</v>
      </c>
      <c r="J150" s="22">
        <f t="shared" si="22"/>
        <v>372127.74030287442</v>
      </c>
      <c r="L150" s="102">
        <f t="shared" si="19"/>
        <v>141</v>
      </c>
      <c r="M150" s="103">
        <f t="shared" si="20"/>
        <v>370737.47477247764</v>
      </c>
      <c r="N150" s="103">
        <f t="shared" si="23"/>
        <v>1390.2655303967911</v>
      </c>
      <c r="O150" s="104">
        <f t="shared" si="21"/>
        <v>372127.74030287442</v>
      </c>
    </row>
    <row r="151" spans="7:15">
      <c r="G151" s="1">
        <v>142</v>
      </c>
      <c r="H151" s="22">
        <f t="shared" si="24"/>
        <v>374127.74030287442</v>
      </c>
      <c r="I151" s="22">
        <f t="shared" si="18"/>
        <v>1402.9790261357789</v>
      </c>
      <c r="J151" s="22">
        <f t="shared" si="22"/>
        <v>375530.71932901017</v>
      </c>
      <c r="L151" s="102">
        <f t="shared" si="19"/>
        <v>142</v>
      </c>
      <c r="M151" s="103">
        <f t="shared" si="20"/>
        <v>374127.74030287442</v>
      </c>
      <c r="N151" s="103">
        <f t="shared" si="23"/>
        <v>1402.9790261357789</v>
      </c>
      <c r="O151" s="104">
        <f t="shared" si="21"/>
        <v>375530.71932901017</v>
      </c>
    </row>
    <row r="152" spans="7:15">
      <c r="G152" s="1">
        <v>143</v>
      </c>
      <c r="H152" s="22">
        <f t="shared" si="24"/>
        <v>377530.71932901017</v>
      </c>
      <c r="I152" s="22">
        <f t="shared" si="18"/>
        <v>1415.7401974837881</v>
      </c>
      <c r="J152" s="22">
        <f t="shared" si="22"/>
        <v>378946.45952649397</v>
      </c>
      <c r="L152" s="102">
        <f t="shared" si="19"/>
        <v>143</v>
      </c>
      <c r="M152" s="103">
        <f t="shared" si="20"/>
        <v>377530.71932901017</v>
      </c>
      <c r="N152" s="103">
        <f t="shared" si="23"/>
        <v>1415.7401974837881</v>
      </c>
      <c r="O152" s="104">
        <f t="shared" si="21"/>
        <v>378946.45952649397</v>
      </c>
    </row>
    <row r="153" spans="7:15">
      <c r="G153" s="6">
        <v>144</v>
      </c>
      <c r="H153" s="25">
        <f t="shared" si="24"/>
        <v>380946.45952649397</v>
      </c>
      <c r="I153" s="25">
        <f t="shared" si="18"/>
        <v>1428.5492232243523</v>
      </c>
      <c r="J153" s="25">
        <f t="shared" si="22"/>
        <v>382375.00874971831</v>
      </c>
      <c r="K153" s="6"/>
      <c r="L153" s="105">
        <f t="shared" si="19"/>
        <v>144</v>
      </c>
      <c r="M153" s="106">
        <f t="shared" si="20"/>
        <v>380946.45952649397</v>
      </c>
      <c r="N153" s="106">
        <f t="shared" si="23"/>
        <v>1428.5492232243523</v>
      </c>
      <c r="O153" s="107">
        <f t="shared" si="21"/>
        <v>382375.00874971831</v>
      </c>
    </row>
    <row r="154" spans="7:15">
      <c r="G154" s="1">
        <v>145</v>
      </c>
      <c r="H154" s="22">
        <f t="shared" si="24"/>
        <v>384375.00874971831</v>
      </c>
      <c r="I154" s="22">
        <f t="shared" si="18"/>
        <v>1441.4062828114436</v>
      </c>
      <c r="J154" s="22">
        <f t="shared" si="22"/>
        <v>385816.41503252974</v>
      </c>
      <c r="L154" s="102">
        <f t="shared" si="19"/>
        <v>145</v>
      </c>
      <c r="M154" s="103">
        <f t="shared" si="20"/>
        <v>384375.00874971831</v>
      </c>
      <c r="N154" s="103">
        <f t="shared" si="23"/>
        <v>1441.4062828114436</v>
      </c>
      <c r="O154" s="104">
        <f t="shared" si="21"/>
        <v>385816.41503252974</v>
      </c>
    </row>
    <row r="155" spans="7:15">
      <c r="G155" s="1">
        <v>146</v>
      </c>
      <c r="H155" s="22">
        <f t="shared" si="24"/>
        <v>387816.41503252974</v>
      </c>
      <c r="I155" s="22">
        <f t="shared" si="18"/>
        <v>1454.3115563719864</v>
      </c>
      <c r="J155" s="22">
        <f t="shared" si="22"/>
        <v>389270.72658890171</v>
      </c>
      <c r="L155" s="102">
        <f t="shared" si="19"/>
        <v>146</v>
      </c>
      <c r="M155" s="103">
        <f t="shared" si="20"/>
        <v>387816.41503252974</v>
      </c>
      <c r="N155" s="103">
        <f t="shared" si="23"/>
        <v>1454.3115563719864</v>
      </c>
      <c r="O155" s="104">
        <f t="shared" si="21"/>
        <v>389270.72658890171</v>
      </c>
    </row>
    <row r="156" spans="7:15">
      <c r="G156" s="1">
        <v>147</v>
      </c>
      <c r="H156" s="22">
        <f t="shared" si="24"/>
        <v>391270.72658890171</v>
      </c>
      <c r="I156" s="22">
        <f t="shared" si="18"/>
        <v>1467.2652247083813</v>
      </c>
      <c r="J156" s="22">
        <f t="shared" si="22"/>
        <v>392737.99181361008</v>
      </c>
      <c r="L156" s="102">
        <f t="shared" si="19"/>
        <v>147</v>
      </c>
      <c r="M156" s="103">
        <f t="shared" si="20"/>
        <v>391270.72658890171</v>
      </c>
      <c r="N156" s="103">
        <f t="shared" si="23"/>
        <v>1467.2652247083813</v>
      </c>
      <c r="O156" s="104">
        <f t="shared" si="21"/>
        <v>392737.99181361008</v>
      </c>
    </row>
    <row r="157" spans="7:15">
      <c r="G157" s="1">
        <v>148</v>
      </c>
      <c r="H157" s="22">
        <f t="shared" si="24"/>
        <v>394737.99181361008</v>
      </c>
      <c r="I157" s="22">
        <f t="shared" si="18"/>
        <v>1480.2674693010376</v>
      </c>
      <c r="J157" s="22">
        <f t="shared" si="22"/>
        <v>396218.25928291114</v>
      </c>
      <c r="L157" s="102">
        <f t="shared" si="19"/>
        <v>148</v>
      </c>
      <c r="M157" s="103">
        <f t="shared" si="20"/>
        <v>394737.99181361008</v>
      </c>
      <c r="N157" s="103">
        <f t="shared" si="23"/>
        <v>1480.2674693010376</v>
      </c>
      <c r="O157" s="104">
        <f t="shared" si="21"/>
        <v>396218.25928291114</v>
      </c>
    </row>
    <row r="158" spans="7:15">
      <c r="G158" s="1">
        <v>149</v>
      </c>
      <c r="H158" s="22">
        <f t="shared" si="24"/>
        <v>398218.25928291114</v>
      </c>
      <c r="I158" s="22">
        <f t="shared" si="18"/>
        <v>1493.3184723109166</v>
      </c>
      <c r="J158" s="22">
        <f t="shared" si="22"/>
        <v>399711.57775522204</v>
      </c>
      <c r="L158" s="102">
        <f t="shared" si="19"/>
        <v>149</v>
      </c>
      <c r="M158" s="103">
        <f t="shared" si="20"/>
        <v>398218.25928291114</v>
      </c>
      <c r="N158" s="103">
        <f t="shared" si="23"/>
        <v>1493.3184723109166</v>
      </c>
      <c r="O158" s="104">
        <f t="shared" si="21"/>
        <v>399711.57775522204</v>
      </c>
    </row>
    <row r="159" spans="7:15">
      <c r="G159" s="1">
        <v>150</v>
      </c>
      <c r="H159" s="22">
        <f t="shared" si="24"/>
        <v>401711.57775522204</v>
      </c>
      <c r="I159" s="22">
        <f t="shared" si="18"/>
        <v>1506.4184165820825</v>
      </c>
      <c r="J159" s="22">
        <f t="shared" si="22"/>
        <v>403217.99617180414</v>
      </c>
      <c r="L159" s="102">
        <f t="shared" si="19"/>
        <v>150</v>
      </c>
      <c r="M159" s="103">
        <f t="shared" si="20"/>
        <v>401711.57775522204</v>
      </c>
      <c r="N159" s="103">
        <f t="shared" si="23"/>
        <v>1506.4184165820825</v>
      </c>
      <c r="O159" s="104">
        <f t="shared" si="21"/>
        <v>403217.99617180414</v>
      </c>
    </row>
    <row r="160" spans="7:15">
      <c r="G160" s="1">
        <v>151</v>
      </c>
      <c r="H160" s="22">
        <f t="shared" si="24"/>
        <v>405217.99617180414</v>
      </c>
      <c r="I160" s="22">
        <f t="shared" si="18"/>
        <v>1519.5674856442654</v>
      </c>
      <c r="J160" s="22">
        <f t="shared" si="22"/>
        <v>406737.56365744839</v>
      </c>
      <c r="L160" s="102">
        <f t="shared" si="19"/>
        <v>151</v>
      </c>
      <c r="M160" s="103">
        <f t="shared" si="20"/>
        <v>405217.99617180414</v>
      </c>
      <c r="N160" s="103">
        <f t="shared" si="23"/>
        <v>1519.5674856442654</v>
      </c>
      <c r="O160" s="104">
        <f t="shared" si="21"/>
        <v>406737.56365744839</v>
      </c>
    </row>
    <row r="161" spans="7:15">
      <c r="G161" s="1">
        <v>152</v>
      </c>
      <c r="H161" s="22">
        <f t="shared" si="24"/>
        <v>408737.56365744839</v>
      </c>
      <c r="I161" s="22">
        <f t="shared" si="18"/>
        <v>1532.7658637154314</v>
      </c>
      <c r="J161" s="22">
        <f t="shared" si="22"/>
        <v>410270.32952116383</v>
      </c>
      <c r="L161" s="102">
        <f t="shared" si="19"/>
        <v>152</v>
      </c>
      <c r="M161" s="103">
        <f t="shared" si="20"/>
        <v>408737.56365744839</v>
      </c>
      <c r="N161" s="103">
        <f t="shared" si="23"/>
        <v>1532.7658637154314</v>
      </c>
      <c r="O161" s="104">
        <f t="shared" si="21"/>
        <v>410270.32952116383</v>
      </c>
    </row>
    <row r="162" spans="7:15">
      <c r="G162" s="1">
        <v>153</v>
      </c>
      <c r="H162" s="22">
        <f t="shared" si="24"/>
        <v>412270.32952116383</v>
      </c>
      <c r="I162" s="22">
        <f t="shared" si="18"/>
        <v>1546.0137357043643</v>
      </c>
      <c r="J162" s="22">
        <f t="shared" si="22"/>
        <v>413816.34325686819</v>
      </c>
      <c r="L162" s="102">
        <f t="shared" si="19"/>
        <v>153</v>
      </c>
      <c r="M162" s="103">
        <f t="shared" si="20"/>
        <v>412270.32952116383</v>
      </c>
      <c r="N162" s="103">
        <f t="shared" si="23"/>
        <v>1546.0137357043643</v>
      </c>
      <c r="O162" s="104">
        <f t="shared" si="21"/>
        <v>413816.34325686819</v>
      </c>
    </row>
    <row r="163" spans="7:15">
      <c r="G163" s="1">
        <v>154</v>
      </c>
      <c r="H163" s="22">
        <f t="shared" si="24"/>
        <v>415816.34325686819</v>
      </c>
      <c r="I163" s="22">
        <f t="shared" si="18"/>
        <v>1559.3112872132556</v>
      </c>
      <c r="J163" s="22">
        <f t="shared" si="22"/>
        <v>417375.65454408142</v>
      </c>
      <c r="L163" s="102">
        <f t="shared" si="19"/>
        <v>154</v>
      </c>
      <c r="M163" s="103">
        <f t="shared" si="20"/>
        <v>415816.34325686819</v>
      </c>
      <c r="N163" s="103">
        <f t="shared" si="23"/>
        <v>1559.3112872132556</v>
      </c>
      <c r="O163" s="104">
        <f t="shared" si="21"/>
        <v>417375.65454408142</v>
      </c>
    </row>
    <row r="164" spans="7:15">
      <c r="G164" s="1">
        <v>155</v>
      </c>
      <c r="H164" s="22">
        <f t="shared" si="24"/>
        <v>419375.65454408142</v>
      </c>
      <c r="I164" s="22">
        <f t="shared" si="18"/>
        <v>1572.6587045403053</v>
      </c>
      <c r="J164" s="22">
        <f t="shared" si="22"/>
        <v>420948.31324862171</v>
      </c>
      <c r="L164" s="102">
        <f t="shared" si="19"/>
        <v>155</v>
      </c>
      <c r="M164" s="103">
        <f t="shared" si="20"/>
        <v>419375.65454408142</v>
      </c>
      <c r="N164" s="103">
        <f t="shared" si="23"/>
        <v>1572.6587045403053</v>
      </c>
      <c r="O164" s="104">
        <f t="shared" si="21"/>
        <v>420948.31324862171</v>
      </c>
    </row>
    <row r="165" spans="7:15">
      <c r="G165" s="6">
        <v>156</v>
      </c>
      <c r="H165" s="25">
        <f t="shared" si="24"/>
        <v>422948.31324862171</v>
      </c>
      <c r="I165" s="25">
        <f t="shared" si="18"/>
        <v>1586.0561746823314</v>
      </c>
      <c r="J165" s="25">
        <f t="shared" si="22"/>
        <v>424534.36942330404</v>
      </c>
      <c r="K165" s="6"/>
      <c r="L165" s="105">
        <f t="shared" si="19"/>
        <v>156</v>
      </c>
      <c r="M165" s="106">
        <f t="shared" si="20"/>
        <v>422948.31324862171</v>
      </c>
      <c r="N165" s="106">
        <f t="shared" si="23"/>
        <v>1586.0561746823314</v>
      </c>
      <c r="O165" s="107">
        <f t="shared" si="21"/>
        <v>424534.36942330404</v>
      </c>
    </row>
    <row r="166" spans="7:15">
      <c r="G166" s="1">
        <v>157</v>
      </c>
      <c r="H166" s="22">
        <f t="shared" si="24"/>
        <v>426534.36942330404</v>
      </c>
      <c r="I166" s="22">
        <f t="shared" si="18"/>
        <v>1599.5038853373901</v>
      </c>
      <c r="J166" s="22">
        <f t="shared" si="22"/>
        <v>428133.87330864143</v>
      </c>
      <c r="L166" s="102">
        <f t="shared" si="19"/>
        <v>157</v>
      </c>
      <c r="M166" s="103">
        <f t="shared" si="20"/>
        <v>426534.36942330404</v>
      </c>
      <c r="N166" s="103">
        <f t="shared" si="23"/>
        <v>1599.5038853373901</v>
      </c>
      <c r="O166" s="104">
        <f t="shared" si="21"/>
        <v>428133.87330864143</v>
      </c>
    </row>
    <row r="167" spans="7:15">
      <c r="G167" s="1">
        <v>158</v>
      </c>
      <c r="H167" s="22">
        <f t="shared" si="24"/>
        <v>430133.87330864143</v>
      </c>
      <c r="I167" s="22">
        <f t="shared" si="18"/>
        <v>1613.0020249074053</v>
      </c>
      <c r="J167" s="22">
        <f t="shared" si="22"/>
        <v>431746.87533354881</v>
      </c>
      <c r="L167" s="102">
        <f t="shared" si="19"/>
        <v>158</v>
      </c>
      <c r="M167" s="103">
        <f t="shared" si="20"/>
        <v>430133.87330864143</v>
      </c>
      <c r="N167" s="103">
        <f t="shared" si="23"/>
        <v>1613.0020249074053</v>
      </c>
      <c r="O167" s="104">
        <f t="shared" si="21"/>
        <v>431746.87533354881</v>
      </c>
    </row>
    <row r="168" spans="7:15">
      <c r="G168" s="1">
        <v>159</v>
      </c>
      <c r="H168" s="22">
        <f t="shared" si="24"/>
        <v>433746.87533354881</v>
      </c>
      <c r="I168" s="22">
        <f t="shared" si="18"/>
        <v>1626.5507825008081</v>
      </c>
      <c r="J168" s="22">
        <f t="shared" si="22"/>
        <v>435373.42611604964</v>
      </c>
      <c r="L168" s="102">
        <f t="shared" si="19"/>
        <v>159</v>
      </c>
      <c r="M168" s="103">
        <f t="shared" si="20"/>
        <v>433746.87533354881</v>
      </c>
      <c r="N168" s="103">
        <f t="shared" si="23"/>
        <v>1626.5507825008081</v>
      </c>
      <c r="O168" s="104">
        <f t="shared" si="21"/>
        <v>435373.42611604964</v>
      </c>
    </row>
    <row r="169" spans="7:15">
      <c r="G169" s="1">
        <v>160</v>
      </c>
      <c r="H169" s="22">
        <f t="shared" si="24"/>
        <v>437373.42611604964</v>
      </c>
      <c r="I169" s="22">
        <f t="shared" si="18"/>
        <v>1640.1503479351861</v>
      </c>
      <c r="J169" s="22">
        <f t="shared" si="22"/>
        <v>439013.57646398485</v>
      </c>
      <c r="L169" s="102">
        <f t="shared" si="19"/>
        <v>160</v>
      </c>
      <c r="M169" s="103">
        <f t="shared" si="20"/>
        <v>437373.42611604964</v>
      </c>
      <c r="N169" s="103">
        <f t="shared" si="23"/>
        <v>1640.1503479351861</v>
      </c>
      <c r="O169" s="104">
        <f t="shared" si="21"/>
        <v>439013.57646398485</v>
      </c>
    </row>
    <row r="170" spans="7:15">
      <c r="G170" s="1">
        <v>161</v>
      </c>
      <c r="H170" s="22">
        <f t="shared" si="24"/>
        <v>441013.57646398485</v>
      </c>
      <c r="I170" s="22">
        <f t="shared" si="18"/>
        <v>1653.8009117399431</v>
      </c>
      <c r="J170" s="22">
        <f t="shared" si="22"/>
        <v>442667.37737572478</v>
      </c>
      <c r="L170" s="102">
        <f t="shared" si="19"/>
        <v>161</v>
      </c>
      <c r="M170" s="103">
        <f t="shared" si="20"/>
        <v>441013.57646398485</v>
      </c>
      <c r="N170" s="103">
        <f t="shared" si="23"/>
        <v>1653.8009117399431</v>
      </c>
      <c r="O170" s="104">
        <f t="shared" si="21"/>
        <v>442667.37737572478</v>
      </c>
    </row>
    <row r="171" spans="7:15">
      <c r="G171" s="1">
        <v>162</v>
      </c>
      <c r="H171" s="22">
        <f t="shared" si="24"/>
        <v>444667.37737572478</v>
      </c>
      <c r="I171" s="22">
        <f t="shared" si="18"/>
        <v>1667.5026651589678</v>
      </c>
      <c r="J171" s="22">
        <f t="shared" si="22"/>
        <v>446334.88004088373</v>
      </c>
      <c r="L171" s="102">
        <f t="shared" si="19"/>
        <v>162</v>
      </c>
      <c r="M171" s="103">
        <f t="shared" si="20"/>
        <v>444667.37737572478</v>
      </c>
      <c r="N171" s="103">
        <f t="shared" si="23"/>
        <v>1667.5026651589678</v>
      </c>
      <c r="O171" s="104">
        <f t="shared" si="21"/>
        <v>446334.88004088373</v>
      </c>
    </row>
    <row r="172" spans="7:15">
      <c r="G172" s="1">
        <v>163</v>
      </c>
      <c r="H172" s="22">
        <f t="shared" si="24"/>
        <v>448334.88004088373</v>
      </c>
      <c r="I172" s="22">
        <f t="shared" si="18"/>
        <v>1681.2558001533139</v>
      </c>
      <c r="J172" s="22">
        <f t="shared" si="22"/>
        <v>450016.13584103703</v>
      </c>
      <c r="L172" s="102">
        <f t="shared" si="19"/>
        <v>163</v>
      </c>
      <c r="M172" s="103">
        <f t="shared" si="20"/>
        <v>448334.88004088373</v>
      </c>
      <c r="N172" s="103">
        <f t="shared" si="23"/>
        <v>1681.2558001533139</v>
      </c>
      <c r="O172" s="104">
        <f t="shared" si="21"/>
        <v>450016.13584103703</v>
      </c>
    </row>
    <row r="173" spans="7:15">
      <c r="G173" s="1">
        <v>164</v>
      </c>
      <c r="H173" s="22">
        <f t="shared" si="24"/>
        <v>452016.13584103703</v>
      </c>
      <c r="I173" s="22">
        <f t="shared" si="18"/>
        <v>1695.0605094038888</v>
      </c>
      <c r="J173" s="22">
        <f t="shared" si="22"/>
        <v>453711.19635044091</v>
      </c>
      <c r="L173" s="102">
        <f t="shared" si="19"/>
        <v>164</v>
      </c>
      <c r="M173" s="103">
        <f t="shared" si="20"/>
        <v>452016.13584103703</v>
      </c>
      <c r="N173" s="103">
        <f t="shared" si="23"/>
        <v>1695.0605094038888</v>
      </c>
      <c r="O173" s="104">
        <f t="shared" si="21"/>
        <v>453711.19635044091</v>
      </c>
    </row>
    <row r="174" spans="7:15">
      <c r="G174" s="1">
        <v>165</v>
      </c>
      <c r="H174" s="22">
        <f t="shared" si="24"/>
        <v>455711.19635044091</v>
      </c>
      <c r="I174" s="22">
        <f t="shared" si="18"/>
        <v>1708.9169863141533</v>
      </c>
      <c r="J174" s="22">
        <f t="shared" si="22"/>
        <v>457420.11333675508</v>
      </c>
      <c r="L174" s="102">
        <f t="shared" si="19"/>
        <v>165</v>
      </c>
      <c r="M174" s="103">
        <f t="shared" si="20"/>
        <v>455711.19635044091</v>
      </c>
      <c r="N174" s="103">
        <f t="shared" si="23"/>
        <v>1708.9169863141533</v>
      </c>
      <c r="O174" s="104">
        <f t="shared" si="21"/>
        <v>457420.11333675508</v>
      </c>
    </row>
    <row r="175" spans="7:15">
      <c r="G175" s="1">
        <v>166</v>
      </c>
      <c r="H175" s="22">
        <f t="shared" si="24"/>
        <v>459420.11333675508</v>
      </c>
      <c r="I175" s="22">
        <f t="shared" si="18"/>
        <v>1722.8254250128314</v>
      </c>
      <c r="J175" s="22">
        <f t="shared" si="22"/>
        <v>461142.93876176793</v>
      </c>
      <c r="L175" s="102">
        <f t="shared" si="19"/>
        <v>166</v>
      </c>
      <c r="M175" s="103">
        <f t="shared" si="20"/>
        <v>459420.11333675508</v>
      </c>
      <c r="N175" s="103">
        <f t="shared" si="23"/>
        <v>1722.8254250128314</v>
      </c>
      <c r="O175" s="104">
        <f t="shared" si="21"/>
        <v>461142.93876176793</v>
      </c>
    </row>
    <row r="176" spans="7:15">
      <c r="G176" s="1">
        <v>167</v>
      </c>
      <c r="H176" s="22">
        <f t="shared" si="24"/>
        <v>463142.93876176793</v>
      </c>
      <c r="I176" s="22">
        <f t="shared" si="18"/>
        <v>1736.7860203566297</v>
      </c>
      <c r="J176" s="22">
        <f t="shared" si="22"/>
        <v>464879.72478212457</v>
      </c>
      <c r="L176" s="102">
        <f t="shared" si="19"/>
        <v>167</v>
      </c>
      <c r="M176" s="103">
        <f t="shared" si="20"/>
        <v>463142.93876176793</v>
      </c>
      <c r="N176" s="103">
        <f t="shared" si="23"/>
        <v>1736.7860203566297</v>
      </c>
      <c r="O176" s="104">
        <f t="shared" si="21"/>
        <v>464879.72478212457</v>
      </c>
    </row>
    <row r="177" spans="7:15">
      <c r="G177" s="6">
        <v>168</v>
      </c>
      <c r="H177" s="25">
        <f t="shared" si="24"/>
        <v>466879.72478212457</v>
      </c>
      <c r="I177" s="25">
        <f t="shared" si="18"/>
        <v>1750.7989679329671</v>
      </c>
      <c r="J177" s="25">
        <f t="shared" si="22"/>
        <v>468630.52375005756</v>
      </c>
      <c r="K177" s="6"/>
      <c r="L177" s="105">
        <f t="shared" si="19"/>
        <v>168</v>
      </c>
      <c r="M177" s="106">
        <f t="shared" si="20"/>
        <v>466879.72478212457</v>
      </c>
      <c r="N177" s="106">
        <f t="shared" si="23"/>
        <v>1750.7989679329671</v>
      </c>
      <c r="O177" s="107">
        <f t="shared" si="21"/>
        <v>468630.52375005756</v>
      </c>
    </row>
    <row r="178" spans="7:15">
      <c r="G178" s="1">
        <v>169</v>
      </c>
      <c r="H178" s="22">
        <f t="shared" si="24"/>
        <v>470630.52375005756</v>
      </c>
      <c r="I178" s="22">
        <f t="shared" si="18"/>
        <v>1764.8644640627158</v>
      </c>
      <c r="J178" s="22">
        <f t="shared" si="22"/>
        <v>472395.38821412029</v>
      </c>
      <c r="L178" s="102">
        <f t="shared" si="19"/>
        <v>169</v>
      </c>
      <c r="M178" s="103">
        <f t="shared" si="20"/>
        <v>470630.52375005756</v>
      </c>
      <c r="N178" s="103">
        <f t="shared" si="23"/>
        <v>1764.8644640627158</v>
      </c>
      <c r="O178" s="104">
        <f t="shared" si="21"/>
        <v>472395.38821412029</v>
      </c>
    </row>
    <row r="179" spans="7:15">
      <c r="G179" s="1">
        <v>170</v>
      </c>
      <c r="H179" s="22">
        <f t="shared" si="24"/>
        <v>474395.38821412029</v>
      </c>
      <c r="I179" s="22">
        <f t="shared" si="18"/>
        <v>1778.9827058029509</v>
      </c>
      <c r="J179" s="22">
        <f t="shared" si="22"/>
        <v>476174.37091992324</v>
      </c>
      <c r="L179" s="102">
        <f t="shared" si="19"/>
        <v>170</v>
      </c>
      <c r="M179" s="103">
        <f t="shared" si="20"/>
        <v>474395.38821412029</v>
      </c>
      <c r="N179" s="103">
        <f t="shared" si="23"/>
        <v>1778.9827058029509</v>
      </c>
      <c r="O179" s="104">
        <f t="shared" si="21"/>
        <v>476174.37091992324</v>
      </c>
    </row>
    <row r="180" spans="7:15">
      <c r="G180" s="1">
        <v>171</v>
      </c>
      <c r="H180" s="22">
        <f t="shared" si="24"/>
        <v>478174.37091992324</v>
      </c>
      <c r="I180" s="22">
        <f t="shared" si="18"/>
        <v>1793.1538909497121</v>
      </c>
      <c r="J180" s="22">
        <f t="shared" si="22"/>
        <v>479967.52481087297</v>
      </c>
      <c r="L180" s="102">
        <f t="shared" si="19"/>
        <v>171</v>
      </c>
      <c r="M180" s="103">
        <f t="shared" si="20"/>
        <v>478174.37091992324</v>
      </c>
      <c r="N180" s="103">
        <f t="shared" si="23"/>
        <v>1793.1538909497121</v>
      </c>
      <c r="O180" s="104">
        <f t="shared" si="21"/>
        <v>479967.52481087297</v>
      </c>
    </row>
    <row r="181" spans="7:15">
      <c r="G181" s="1">
        <v>172</v>
      </c>
      <c r="H181" s="22">
        <f t="shared" si="24"/>
        <v>481967.52481087297</v>
      </c>
      <c r="I181" s="22">
        <f t="shared" si="18"/>
        <v>1807.3782180407736</v>
      </c>
      <c r="J181" s="22">
        <f t="shared" si="22"/>
        <v>483774.90302891377</v>
      </c>
      <c r="L181" s="102">
        <f t="shared" si="19"/>
        <v>172</v>
      </c>
      <c r="M181" s="103">
        <f t="shared" si="20"/>
        <v>481967.52481087297</v>
      </c>
      <c r="N181" s="103">
        <f t="shared" si="23"/>
        <v>1807.3782180407736</v>
      </c>
      <c r="O181" s="104">
        <f t="shared" si="21"/>
        <v>483774.90302891377</v>
      </c>
    </row>
    <row r="182" spans="7:15">
      <c r="G182" s="1">
        <v>173</v>
      </c>
      <c r="H182" s="22">
        <f t="shared" si="24"/>
        <v>485774.90302891377</v>
      </c>
      <c r="I182" s="22">
        <f t="shared" si="18"/>
        <v>1821.6558863584266</v>
      </c>
      <c r="J182" s="22">
        <f t="shared" si="22"/>
        <v>487596.55891527218</v>
      </c>
      <c r="L182" s="102">
        <f t="shared" si="19"/>
        <v>173</v>
      </c>
      <c r="M182" s="103">
        <f t="shared" si="20"/>
        <v>485774.90302891377</v>
      </c>
      <c r="N182" s="103">
        <f t="shared" si="23"/>
        <v>1821.6558863584266</v>
      </c>
      <c r="O182" s="104">
        <f t="shared" si="21"/>
        <v>487596.55891527218</v>
      </c>
    </row>
    <row r="183" spans="7:15">
      <c r="G183" s="1">
        <v>174</v>
      </c>
      <c r="H183" s="22">
        <f t="shared" si="24"/>
        <v>489596.55891527218</v>
      </c>
      <c r="I183" s="22">
        <f t="shared" si="18"/>
        <v>1835.9870959322707</v>
      </c>
      <c r="J183" s="22">
        <f t="shared" si="22"/>
        <v>491432.54601120442</v>
      </c>
      <c r="L183" s="102">
        <f t="shared" si="19"/>
        <v>174</v>
      </c>
      <c r="M183" s="103">
        <f t="shared" si="20"/>
        <v>489596.55891527218</v>
      </c>
      <c r="N183" s="103">
        <f t="shared" si="23"/>
        <v>1835.9870959322707</v>
      </c>
      <c r="O183" s="104">
        <f t="shared" si="21"/>
        <v>491432.54601120442</v>
      </c>
    </row>
    <row r="184" spans="7:15">
      <c r="G184" s="1">
        <v>175</v>
      </c>
      <c r="H184" s="22">
        <f t="shared" si="24"/>
        <v>493432.54601120442</v>
      </c>
      <c r="I184" s="22">
        <f t="shared" si="18"/>
        <v>1850.3720475420166</v>
      </c>
      <c r="J184" s="22">
        <f t="shared" si="22"/>
        <v>495282.91805874644</v>
      </c>
      <c r="L184" s="102">
        <f t="shared" si="19"/>
        <v>175</v>
      </c>
      <c r="M184" s="103">
        <f t="shared" si="20"/>
        <v>493432.54601120442</v>
      </c>
      <c r="N184" s="103">
        <f t="shared" si="23"/>
        <v>1850.3720475420166</v>
      </c>
      <c r="O184" s="104">
        <f t="shared" si="21"/>
        <v>495282.91805874644</v>
      </c>
    </row>
    <row r="185" spans="7:15">
      <c r="G185" s="1">
        <v>176</v>
      </c>
      <c r="H185" s="22">
        <f t="shared" si="24"/>
        <v>497282.91805874644</v>
      </c>
      <c r="I185" s="22">
        <f t="shared" si="18"/>
        <v>1864.810942720299</v>
      </c>
      <c r="J185" s="22">
        <f t="shared" si="22"/>
        <v>499147.72900146671</v>
      </c>
      <c r="L185" s="102">
        <f t="shared" si="19"/>
        <v>176</v>
      </c>
      <c r="M185" s="103">
        <f t="shared" si="20"/>
        <v>497282.91805874644</v>
      </c>
      <c r="N185" s="103">
        <f t="shared" si="23"/>
        <v>1864.810942720299</v>
      </c>
      <c r="O185" s="104">
        <f t="shared" si="21"/>
        <v>499147.72900146671</v>
      </c>
    </row>
    <row r="186" spans="7:15">
      <c r="G186" s="1">
        <v>177</v>
      </c>
      <c r="H186" s="22">
        <f t="shared" si="24"/>
        <v>501147.72900146671</v>
      </c>
      <c r="I186" s="22">
        <f t="shared" si="18"/>
        <v>1879.3039837555</v>
      </c>
      <c r="J186" s="22">
        <f t="shared" si="22"/>
        <v>503027.03298522223</v>
      </c>
      <c r="L186" s="102">
        <f t="shared" si="19"/>
        <v>177</v>
      </c>
      <c r="M186" s="103">
        <f t="shared" si="20"/>
        <v>501147.72900146671</v>
      </c>
      <c r="N186" s="103">
        <f t="shared" si="23"/>
        <v>1879.3039837555</v>
      </c>
      <c r="O186" s="104">
        <f t="shared" si="21"/>
        <v>503027.03298522223</v>
      </c>
    </row>
    <row r="187" spans="7:15">
      <c r="G187" s="1">
        <v>178</v>
      </c>
      <c r="H187" s="22">
        <f t="shared" si="24"/>
        <v>505027.03298522223</v>
      </c>
      <c r="I187" s="22">
        <f t="shared" si="18"/>
        <v>1893.8513736945833</v>
      </c>
      <c r="J187" s="22">
        <f t="shared" si="22"/>
        <v>506920.88435891684</v>
      </c>
      <c r="L187" s="102">
        <f t="shared" si="19"/>
        <v>178</v>
      </c>
      <c r="M187" s="103">
        <f t="shared" si="20"/>
        <v>505027.03298522223</v>
      </c>
      <c r="N187" s="103">
        <f t="shared" si="23"/>
        <v>1893.8513736945833</v>
      </c>
      <c r="O187" s="104">
        <f t="shared" si="21"/>
        <v>506920.88435891684</v>
      </c>
    </row>
    <row r="188" spans="7:15">
      <c r="G188" s="1">
        <v>179</v>
      </c>
      <c r="H188" s="22">
        <f t="shared" si="24"/>
        <v>508920.88435891684</v>
      </c>
      <c r="I188" s="22">
        <f t="shared" si="18"/>
        <v>1908.453316345938</v>
      </c>
      <c r="J188" s="22">
        <f t="shared" si="22"/>
        <v>510829.33767526277</v>
      </c>
      <c r="L188" s="102">
        <f t="shared" si="19"/>
        <v>179</v>
      </c>
      <c r="M188" s="103">
        <f t="shared" si="20"/>
        <v>508920.88435891684</v>
      </c>
      <c r="N188" s="103">
        <f t="shared" si="23"/>
        <v>1908.453316345938</v>
      </c>
      <c r="O188" s="104">
        <f t="shared" si="21"/>
        <v>510829.33767526277</v>
      </c>
    </row>
    <row r="189" spans="7:15">
      <c r="G189" s="6">
        <v>180</v>
      </c>
      <c r="H189" s="25">
        <f t="shared" si="24"/>
        <v>512829.33767526277</v>
      </c>
      <c r="I189" s="25">
        <f t="shared" si="18"/>
        <v>1923.1100162822354</v>
      </c>
      <c r="J189" s="25">
        <f t="shared" si="22"/>
        <v>514752.44769154501</v>
      </c>
      <c r="K189" s="6"/>
      <c r="L189" s="105">
        <f t="shared" si="19"/>
        <v>180</v>
      </c>
      <c r="M189" s="106">
        <f t="shared" si="20"/>
        <v>512829.33767526277</v>
      </c>
      <c r="N189" s="106">
        <f t="shared" si="23"/>
        <v>1923.1100162822354</v>
      </c>
      <c r="O189" s="107">
        <f t="shared" si="21"/>
        <v>514752.44769154501</v>
      </c>
    </row>
    <row r="190" spans="7:15">
      <c r="G190" s="1">
        <v>181</v>
      </c>
      <c r="H190" s="22">
        <f t="shared" si="24"/>
        <v>516752.44769154501</v>
      </c>
      <c r="I190" s="22">
        <f t="shared" si="18"/>
        <v>1937.8216788432937</v>
      </c>
      <c r="J190" s="22">
        <f t="shared" si="22"/>
        <v>518690.2693703883</v>
      </c>
      <c r="L190" s="102">
        <f t="shared" si="19"/>
        <v>181</v>
      </c>
      <c r="M190" s="103">
        <f t="shared" si="20"/>
        <v>516752.44769154501</v>
      </c>
      <c r="N190" s="103">
        <f t="shared" si="23"/>
        <v>1937.8216788432937</v>
      </c>
      <c r="O190" s="104">
        <f t="shared" si="21"/>
        <v>518690.2693703883</v>
      </c>
    </row>
    <row r="191" spans="7:15">
      <c r="G191" s="1">
        <v>182</v>
      </c>
      <c r="H191" s="22">
        <f t="shared" si="24"/>
        <v>520690.2693703883</v>
      </c>
      <c r="I191" s="22">
        <f t="shared" si="18"/>
        <v>1952.5885101389561</v>
      </c>
      <c r="J191" s="22">
        <f t="shared" si="22"/>
        <v>522642.85788052727</v>
      </c>
      <c r="L191" s="102">
        <f t="shared" si="19"/>
        <v>182</v>
      </c>
      <c r="M191" s="103">
        <f t="shared" si="20"/>
        <v>520690.2693703883</v>
      </c>
      <c r="N191" s="103">
        <f t="shared" si="23"/>
        <v>1952.5885101389561</v>
      </c>
      <c r="O191" s="104">
        <f t="shared" si="21"/>
        <v>522642.85788052727</v>
      </c>
    </row>
    <row r="192" spans="7:15">
      <c r="G192" s="1">
        <v>183</v>
      </c>
      <c r="H192" s="22">
        <f t="shared" si="24"/>
        <v>524642.85788052727</v>
      </c>
      <c r="I192" s="22">
        <f t="shared" si="18"/>
        <v>1967.4107170519771</v>
      </c>
      <c r="J192" s="22">
        <f t="shared" si="22"/>
        <v>526610.26859757921</v>
      </c>
      <c r="L192" s="102">
        <f t="shared" si="19"/>
        <v>183</v>
      </c>
      <c r="M192" s="103">
        <f t="shared" si="20"/>
        <v>524642.85788052727</v>
      </c>
      <c r="N192" s="103">
        <f t="shared" si="23"/>
        <v>1967.4107170519771</v>
      </c>
      <c r="O192" s="104">
        <f t="shared" si="21"/>
        <v>526610.26859757921</v>
      </c>
    </row>
    <row r="193" spans="7:15">
      <c r="G193" s="1">
        <v>184</v>
      </c>
      <c r="H193" s="22">
        <f t="shared" si="24"/>
        <v>528610.26859757921</v>
      </c>
      <c r="I193" s="22">
        <f t="shared" si="18"/>
        <v>1982.2885072409219</v>
      </c>
      <c r="J193" s="22">
        <f t="shared" si="22"/>
        <v>530592.55710482015</v>
      </c>
      <c r="L193" s="102">
        <f t="shared" si="19"/>
        <v>184</v>
      </c>
      <c r="M193" s="103">
        <f t="shared" si="20"/>
        <v>528610.26859757921</v>
      </c>
      <c r="N193" s="103">
        <f t="shared" si="23"/>
        <v>1982.2885072409219</v>
      </c>
      <c r="O193" s="104">
        <f t="shared" si="21"/>
        <v>530592.55710482015</v>
      </c>
    </row>
    <row r="194" spans="7:15">
      <c r="G194" s="1">
        <v>185</v>
      </c>
      <c r="H194" s="22">
        <f t="shared" si="24"/>
        <v>532592.55710482015</v>
      </c>
      <c r="I194" s="22">
        <f t="shared" si="18"/>
        <v>1997.2220891430754</v>
      </c>
      <c r="J194" s="22">
        <f t="shared" si="22"/>
        <v>534589.77919396327</v>
      </c>
      <c r="L194" s="102">
        <f t="shared" si="19"/>
        <v>185</v>
      </c>
      <c r="M194" s="103">
        <f t="shared" si="20"/>
        <v>532592.55710482015</v>
      </c>
      <c r="N194" s="103">
        <f t="shared" si="23"/>
        <v>1997.2220891430754</v>
      </c>
      <c r="O194" s="104">
        <f t="shared" si="21"/>
        <v>534589.77919396327</v>
      </c>
    </row>
    <row r="195" spans="7:15">
      <c r="G195" s="1">
        <v>186</v>
      </c>
      <c r="H195" s="22">
        <f t="shared" si="24"/>
        <v>536589.77919396327</v>
      </c>
      <c r="I195" s="22">
        <f t="shared" si="18"/>
        <v>2012.2116719773621</v>
      </c>
      <c r="J195" s="22">
        <f t="shared" si="22"/>
        <v>538601.99086594069</v>
      </c>
      <c r="L195" s="102">
        <f t="shared" si="19"/>
        <v>186</v>
      </c>
      <c r="M195" s="103">
        <f t="shared" si="20"/>
        <v>536589.77919396327</v>
      </c>
      <c r="N195" s="103">
        <f t="shared" si="23"/>
        <v>2012.2116719773621</v>
      </c>
      <c r="O195" s="104">
        <f t="shared" si="21"/>
        <v>538601.99086594069</v>
      </c>
    </row>
    <row r="196" spans="7:15">
      <c r="G196" s="1">
        <v>187</v>
      </c>
      <c r="H196" s="22">
        <f t="shared" si="24"/>
        <v>540601.99086594069</v>
      </c>
      <c r="I196" s="22">
        <f t="shared" si="18"/>
        <v>2027.2574657472776</v>
      </c>
      <c r="J196" s="22">
        <f t="shared" si="22"/>
        <v>542629.248331688</v>
      </c>
      <c r="L196" s="102">
        <f t="shared" si="19"/>
        <v>187</v>
      </c>
      <c r="M196" s="103">
        <f t="shared" si="20"/>
        <v>540601.99086594069</v>
      </c>
      <c r="N196" s="103">
        <f t="shared" si="23"/>
        <v>2027.2574657472776</v>
      </c>
      <c r="O196" s="104">
        <f t="shared" si="21"/>
        <v>542629.248331688</v>
      </c>
    </row>
    <row r="197" spans="7:15">
      <c r="G197" s="1">
        <v>188</v>
      </c>
      <c r="H197" s="22">
        <f t="shared" si="24"/>
        <v>544629.248331688</v>
      </c>
      <c r="I197" s="22">
        <f t="shared" si="18"/>
        <v>2042.35968124383</v>
      </c>
      <c r="J197" s="22">
        <f t="shared" si="22"/>
        <v>546671.60801293177</v>
      </c>
      <c r="L197" s="102">
        <f t="shared" si="19"/>
        <v>188</v>
      </c>
      <c r="M197" s="103">
        <f t="shared" si="20"/>
        <v>544629.248331688</v>
      </c>
      <c r="N197" s="103">
        <f t="shared" si="23"/>
        <v>2042.35968124383</v>
      </c>
      <c r="O197" s="104">
        <f t="shared" si="21"/>
        <v>546671.60801293177</v>
      </c>
    </row>
    <row r="198" spans="7:15">
      <c r="G198" s="1">
        <v>189</v>
      </c>
      <c r="H198" s="22">
        <f t="shared" si="24"/>
        <v>548671.60801293177</v>
      </c>
      <c r="I198" s="22">
        <f t="shared" si="18"/>
        <v>2057.5185300484941</v>
      </c>
      <c r="J198" s="22">
        <f t="shared" si="22"/>
        <v>550729.12654298032</v>
      </c>
      <c r="L198" s="102">
        <f t="shared" si="19"/>
        <v>189</v>
      </c>
      <c r="M198" s="103">
        <f t="shared" si="20"/>
        <v>548671.60801293177</v>
      </c>
      <c r="N198" s="103">
        <f t="shared" si="23"/>
        <v>2057.5185300484941</v>
      </c>
      <c r="O198" s="104">
        <f t="shared" si="21"/>
        <v>550729.12654298032</v>
      </c>
    </row>
    <row r="199" spans="7:15">
      <c r="G199" s="1">
        <v>190</v>
      </c>
      <c r="H199" s="22">
        <f t="shared" si="24"/>
        <v>552729.12654298032</v>
      </c>
      <c r="I199" s="22">
        <f t="shared" si="18"/>
        <v>2072.734224536176</v>
      </c>
      <c r="J199" s="22">
        <f t="shared" si="22"/>
        <v>554801.86076751654</v>
      </c>
      <c r="L199" s="102">
        <f t="shared" si="19"/>
        <v>190</v>
      </c>
      <c r="M199" s="103">
        <f t="shared" si="20"/>
        <v>552729.12654298032</v>
      </c>
      <c r="N199" s="103">
        <f t="shared" si="23"/>
        <v>2072.734224536176</v>
      </c>
      <c r="O199" s="104">
        <f t="shared" si="21"/>
        <v>554801.86076751654</v>
      </c>
    </row>
    <row r="200" spans="7:15">
      <c r="G200" s="1">
        <v>191</v>
      </c>
      <c r="H200" s="22">
        <f t="shared" si="24"/>
        <v>556801.86076751654</v>
      </c>
      <c r="I200" s="22">
        <f t="shared" si="18"/>
        <v>2088.0069778781872</v>
      </c>
      <c r="J200" s="22">
        <f t="shared" si="22"/>
        <v>558889.8677453947</v>
      </c>
      <c r="L200" s="102">
        <f t="shared" si="19"/>
        <v>191</v>
      </c>
      <c r="M200" s="103">
        <f t="shared" si="20"/>
        <v>556801.86076751654</v>
      </c>
      <c r="N200" s="103">
        <f t="shared" si="23"/>
        <v>2088.0069778781872</v>
      </c>
      <c r="O200" s="104">
        <f t="shared" si="21"/>
        <v>558889.8677453947</v>
      </c>
    </row>
    <row r="201" spans="7:15">
      <c r="G201" s="6">
        <v>192</v>
      </c>
      <c r="H201" s="25">
        <f t="shared" si="24"/>
        <v>560889.8677453947</v>
      </c>
      <c r="I201" s="25">
        <f t="shared" si="18"/>
        <v>2103.3370040452301</v>
      </c>
      <c r="J201" s="25">
        <f t="shared" si="22"/>
        <v>562993.20474943996</v>
      </c>
      <c r="K201" s="6"/>
      <c r="L201" s="105">
        <f t="shared" si="19"/>
        <v>192</v>
      </c>
      <c r="M201" s="106">
        <f t="shared" si="20"/>
        <v>560889.8677453947</v>
      </c>
      <c r="N201" s="106">
        <f t="shared" si="23"/>
        <v>2103.3370040452301</v>
      </c>
      <c r="O201" s="107">
        <f t="shared" si="21"/>
        <v>562993.20474943996</v>
      </c>
    </row>
    <row r="202" spans="7:15">
      <c r="G202" s="1">
        <v>193</v>
      </c>
      <c r="H202" s="22">
        <f t="shared" si="24"/>
        <v>564993.20474943996</v>
      </c>
      <c r="I202" s="22">
        <f t="shared" ref="I202:I265" si="25">H202*($C$14/360*30)</f>
        <v>2118.7245178103999</v>
      </c>
      <c r="J202" s="22">
        <f t="shared" si="22"/>
        <v>567111.92926725035</v>
      </c>
      <c r="L202" s="102">
        <f t="shared" ref="L202:L265" si="26">IF(G202&lt;=$D$13,G202,"")</f>
        <v>193</v>
      </c>
      <c r="M202" s="103">
        <f t="shared" ref="M202:M265" si="27">IF(L202="","",H202)</f>
        <v>564993.20474943996</v>
      </c>
      <c r="N202" s="103">
        <f t="shared" si="23"/>
        <v>2118.7245178103999</v>
      </c>
      <c r="O202" s="104">
        <f t="shared" ref="O202:O265" si="28">IF(L202="","",J202)</f>
        <v>567111.92926725035</v>
      </c>
    </row>
    <row r="203" spans="7:15">
      <c r="G203" s="1">
        <v>194</v>
      </c>
      <c r="H203" s="22">
        <f t="shared" si="24"/>
        <v>569111.92926725035</v>
      </c>
      <c r="I203" s="22">
        <f t="shared" si="25"/>
        <v>2134.1697347521886</v>
      </c>
      <c r="J203" s="22">
        <f t="shared" ref="J203:J266" si="29">+H203+I203</f>
        <v>571246.09900200251</v>
      </c>
      <c r="L203" s="102">
        <f t="shared" si="26"/>
        <v>194</v>
      </c>
      <c r="M203" s="103">
        <f t="shared" si="27"/>
        <v>569111.92926725035</v>
      </c>
      <c r="N203" s="103">
        <f t="shared" ref="N203:N266" si="30">IF(L203="","",I203)</f>
        <v>2134.1697347521886</v>
      </c>
      <c r="O203" s="104">
        <f t="shared" si="28"/>
        <v>571246.09900200251</v>
      </c>
    </row>
    <row r="204" spans="7:15">
      <c r="G204" s="1">
        <v>195</v>
      </c>
      <c r="H204" s="22">
        <f t="shared" ref="H204:H267" si="31">J203+$C$17</f>
        <v>573246.09900200251</v>
      </c>
      <c r="I204" s="22">
        <f t="shared" si="25"/>
        <v>2149.6728712575095</v>
      </c>
      <c r="J204" s="22">
        <f t="shared" si="29"/>
        <v>575395.77187326003</v>
      </c>
      <c r="L204" s="102">
        <f t="shared" si="26"/>
        <v>195</v>
      </c>
      <c r="M204" s="103">
        <f t="shared" si="27"/>
        <v>573246.09900200251</v>
      </c>
      <c r="N204" s="103">
        <f t="shared" si="30"/>
        <v>2149.6728712575095</v>
      </c>
      <c r="O204" s="104">
        <f t="shared" si="28"/>
        <v>575395.77187326003</v>
      </c>
    </row>
    <row r="205" spans="7:15">
      <c r="G205" s="1">
        <v>196</v>
      </c>
      <c r="H205" s="22">
        <f t="shared" si="31"/>
        <v>577395.77187326003</v>
      </c>
      <c r="I205" s="22">
        <f t="shared" si="25"/>
        <v>2165.2341445247253</v>
      </c>
      <c r="J205" s="22">
        <f t="shared" si="29"/>
        <v>579561.0060177847</v>
      </c>
      <c r="L205" s="102">
        <f t="shared" si="26"/>
        <v>196</v>
      </c>
      <c r="M205" s="103">
        <f t="shared" si="27"/>
        <v>577395.77187326003</v>
      </c>
      <c r="N205" s="103">
        <f t="shared" si="30"/>
        <v>2165.2341445247253</v>
      </c>
      <c r="O205" s="104">
        <f t="shared" si="28"/>
        <v>579561.0060177847</v>
      </c>
    </row>
    <row r="206" spans="7:15">
      <c r="G206" s="1">
        <v>197</v>
      </c>
      <c r="H206" s="22">
        <f t="shared" si="31"/>
        <v>581561.0060177847</v>
      </c>
      <c r="I206" s="22">
        <f t="shared" si="25"/>
        <v>2180.8537725666924</v>
      </c>
      <c r="J206" s="22">
        <f t="shared" si="29"/>
        <v>583741.85979035136</v>
      </c>
      <c r="L206" s="102">
        <f t="shared" si="26"/>
        <v>197</v>
      </c>
      <c r="M206" s="103">
        <f t="shared" si="27"/>
        <v>581561.0060177847</v>
      </c>
      <c r="N206" s="103">
        <f t="shared" si="30"/>
        <v>2180.8537725666924</v>
      </c>
      <c r="O206" s="104">
        <f t="shared" si="28"/>
        <v>583741.85979035136</v>
      </c>
    </row>
    <row r="207" spans="7:15">
      <c r="G207" s="1">
        <v>198</v>
      </c>
      <c r="H207" s="22">
        <f t="shared" si="31"/>
        <v>585741.85979035136</v>
      </c>
      <c r="I207" s="22">
        <f t="shared" si="25"/>
        <v>2196.5319742138176</v>
      </c>
      <c r="J207" s="22">
        <f t="shared" si="29"/>
        <v>587938.39176456514</v>
      </c>
      <c r="L207" s="102">
        <f t="shared" si="26"/>
        <v>198</v>
      </c>
      <c r="M207" s="103">
        <f t="shared" si="27"/>
        <v>585741.85979035136</v>
      </c>
      <c r="N207" s="103">
        <f t="shared" si="30"/>
        <v>2196.5319742138176</v>
      </c>
      <c r="O207" s="104">
        <f t="shared" si="28"/>
        <v>587938.39176456514</v>
      </c>
    </row>
    <row r="208" spans="7:15">
      <c r="G208" s="1">
        <v>199</v>
      </c>
      <c r="H208" s="22">
        <f t="shared" si="31"/>
        <v>589938.39176456514</v>
      </c>
      <c r="I208" s="22">
        <f t="shared" si="25"/>
        <v>2212.268969117119</v>
      </c>
      <c r="J208" s="22">
        <f t="shared" si="29"/>
        <v>592150.66073368222</v>
      </c>
      <c r="L208" s="102">
        <f t="shared" si="26"/>
        <v>199</v>
      </c>
      <c r="M208" s="103">
        <f t="shared" si="27"/>
        <v>589938.39176456514</v>
      </c>
      <c r="N208" s="103">
        <f t="shared" si="30"/>
        <v>2212.268969117119</v>
      </c>
      <c r="O208" s="104">
        <f t="shared" si="28"/>
        <v>592150.66073368222</v>
      </c>
    </row>
    <row r="209" spans="4:15">
      <c r="G209" s="1">
        <v>200</v>
      </c>
      <c r="H209" s="22">
        <f t="shared" si="31"/>
        <v>594150.66073368222</v>
      </c>
      <c r="I209" s="22">
        <f t="shared" si="25"/>
        <v>2228.0649777513081</v>
      </c>
      <c r="J209" s="22">
        <f t="shared" si="29"/>
        <v>596378.72571143357</v>
      </c>
      <c r="L209" s="102">
        <f t="shared" si="26"/>
        <v>200</v>
      </c>
      <c r="M209" s="103">
        <f t="shared" si="27"/>
        <v>594150.66073368222</v>
      </c>
      <c r="N209" s="103">
        <f t="shared" si="30"/>
        <v>2228.0649777513081</v>
      </c>
      <c r="O209" s="104">
        <f t="shared" si="28"/>
        <v>596378.72571143357</v>
      </c>
    </row>
    <row r="210" spans="4:15">
      <c r="G210" s="1">
        <v>201</v>
      </c>
      <c r="H210" s="22">
        <f t="shared" si="31"/>
        <v>598378.72571143357</v>
      </c>
      <c r="I210" s="22">
        <f t="shared" si="25"/>
        <v>2243.9202214178758</v>
      </c>
      <c r="J210" s="22">
        <f t="shared" si="29"/>
        <v>600622.64593285148</v>
      </c>
      <c r="L210" s="102">
        <f t="shared" si="26"/>
        <v>201</v>
      </c>
      <c r="M210" s="103">
        <f t="shared" si="27"/>
        <v>598378.72571143357</v>
      </c>
      <c r="N210" s="103">
        <f t="shared" si="30"/>
        <v>2243.9202214178758</v>
      </c>
      <c r="O210" s="104">
        <f t="shared" si="28"/>
        <v>600622.64593285148</v>
      </c>
    </row>
    <row r="211" spans="4:15">
      <c r="D211" s="1">
        <f>12*15</f>
        <v>180</v>
      </c>
      <c r="G211" s="1">
        <v>202</v>
      </c>
      <c r="H211" s="22">
        <f t="shared" si="31"/>
        <v>602622.64593285148</v>
      </c>
      <c r="I211" s="22">
        <f t="shared" si="25"/>
        <v>2259.8349222481929</v>
      </c>
      <c r="J211" s="22">
        <f t="shared" si="29"/>
        <v>604882.48085509962</v>
      </c>
      <c r="L211" s="102">
        <f t="shared" si="26"/>
        <v>202</v>
      </c>
      <c r="M211" s="103">
        <f t="shared" si="27"/>
        <v>602622.64593285148</v>
      </c>
      <c r="N211" s="103">
        <f t="shared" si="30"/>
        <v>2259.8349222481929</v>
      </c>
      <c r="O211" s="104">
        <f t="shared" si="28"/>
        <v>604882.48085509962</v>
      </c>
    </row>
    <row r="212" spans="4:15">
      <c r="D212" s="1">
        <f>D211+12</f>
        <v>192</v>
      </c>
      <c r="G212" s="1">
        <v>203</v>
      </c>
      <c r="H212" s="22">
        <f t="shared" si="31"/>
        <v>606882.48085509962</v>
      </c>
      <c r="I212" s="22">
        <f t="shared" si="25"/>
        <v>2275.8093032066236</v>
      </c>
      <c r="J212" s="22">
        <f t="shared" si="29"/>
        <v>609158.29015830625</v>
      </c>
      <c r="L212" s="102">
        <f t="shared" si="26"/>
        <v>203</v>
      </c>
      <c r="M212" s="103">
        <f t="shared" si="27"/>
        <v>606882.48085509962</v>
      </c>
      <c r="N212" s="103">
        <f t="shared" si="30"/>
        <v>2275.8093032066236</v>
      </c>
      <c r="O212" s="104">
        <f t="shared" si="28"/>
        <v>609158.29015830625</v>
      </c>
    </row>
    <row r="213" spans="4:15">
      <c r="D213" s="1">
        <f t="shared" ref="D213:D224" si="32">D212+12</f>
        <v>204</v>
      </c>
      <c r="G213" s="6">
        <v>204</v>
      </c>
      <c r="H213" s="25">
        <f t="shared" si="31"/>
        <v>611158.29015830625</v>
      </c>
      <c r="I213" s="25">
        <f t="shared" si="25"/>
        <v>2291.8435880936481</v>
      </c>
      <c r="J213" s="25">
        <f t="shared" si="29"/>
        <v>613450.13374639989</v>
      </c>
      <c r="K213" s="6"/>
      <c r="L213" s="105">
        <f t="shared" si="26"/>
        <v>204</v>
      </c>
      <c r="M213" s="106">
        <f t="shared" si="27"/>
        <v>611158.29015830625</v>
      </c>
      <c r="N213" s="106">
        <f t="shared" si="30"/>
        <v>2291.8435880936481</v>
      </c>
      <c r="O213" s="107">
        <f t="shared" si="28"/>
        <v>613450.13374639989</v>
      </c>
    </row>
    <row r="214" spans="4:15">
      <c r="D214" s="1">
        <f t="shared" si="32"/>
        <v>216</v>
      </c>
      <c r="G214" s="1">
        <v>205</v>
      </c>
      <c r="H214" s="22">
        <f t="shared" si="31"/>
        <v>615450.13374639989</v>
      </c>
      <c r="I214" s="22">
        <f t="shared" si="25"/>
        <v>2307.9380015489996</v>
      </c>
      <c r="J214" s="22">
        <f t="shared" si="29"/>
        <v>617758.07174794888</v>
      </c>
      <c r="L214" s="102">
        <f t="shared" si="26"/>
        <v>205</v>
      </c>
      <c r="M214" s="103">
        <f t="shared" si="27"/>
        <v>615450.13374639989</v>
      </c>
      <c r="N214" s="103">
        <f t="shared" si="30"/>
        <v>2307.9380015489996</v>
      </c>
      <c r="O214" s="104">
        <f t="shared" si="28"/>
        <v>617758.07174794888</v>
      </c>
    </row>
    <row r="215" spans="4:15">
      <c r="D215" s="1">
        <f t="shared" si="32"/>
        <v>228</v>
      </c>
      <c r="G215" s="1">
        <v>206</v>
      </c>
      <c r="H215" s="22">
        <f t="shared" si="31"/>
        <v>619758.07174794888</v>
      </c>
      <c r="I215" s="22">
        <f t="shared" si="25"/>
        <v>2324.0927690548083</v>
      </c>
      <c r="J215" s="22">
        <f t="shared" si="29"/>
        <v>622082.16451700369</v>
      </c>
      <c r="L215" s="102">
        <f t="shared" si="26"/>
        <v>206</v>
      </c>
      <c r="M215" s="103">
        <f t="shared" si="27"/>
        <v>619758.07174794888</v>
      </c>
      <c r="N215" s="103">
        <f t="shared" si="30"/>
        <v>2324.0927690548083</v>
      </c>
      <c r="O215" s="104">
        <f t="shared" si="28"/>
        <v>622082.16451700369</v>
      </c>
    </row>
    <row r="216" spans="4:15">
      <c r="D216" s="1">
        <f t="shared" si="32"/>
        <v>240</v>
      </c>
      <c r="G216" s="1">
        <v>207</v>
      </c>
      <c r="H216" s="22">
        <f t="shared" si="31"/>
        <v>624082.16451700369</v>
      </c>
      <c r="I216" s="22">
        <f t="shared" si="25"/>
        <v>2340.3081169387638</v>
      </c>
      <c r="J216" s="22">
        <f t="shared" si="29"/>
        <v>626422.4726339425</v>
      </c>
      <c r="L216" s="102">
        <f t="shared" si="26"/>
        <v>207</v>
      </c>
      <c r="M216" s="103">
        <f t="shared" si="27"/>
        <v>624082.16451700369</v>
      </c>
      <c r="N216" s="103">
        <f t="shared" si="30"/>
        <v>2340.3081169387638</v>
      </c>
      <c r="O216" s="104">
        <f t="shared" si="28"/>
        <v>626422.4726339425</v>
      </c>
    </row>
    <row r="217" spans="4:15">
      <c r="D217" s="1">
        <f t="shared" si="32"/>
        <v>252</v>
      </c>
      <c r="G217" s="1">
        <v>208</v>
      </c>
      <c r="H217" s="22">
        <f t="shared" si="31"/>
        <v>628422.4726339425</v>
      </c>
      <c r="I217" s="22">
        <f t="shared" si="25"/>
        <v>2356.5842723772844</v>
      </c>
      <c r="J217" s="22">
        <f t="shared" si="29"/>
        <v>630779.05690631981</v>
      </c>
      <c r="L217" s="102">
        <f t="shared" si="26"/>
        <v>208</v>
      </c>
      <c r="M217" s="103">
        <f t="shared" si="27"/>
        <v>628422.4726339425</v>
      </c>
      <c r="N217" s="103">
        <f t="shared" si="30"/>
        <v>2356.5842723772844</v>
      </c>
      <c r="O217" s="104">
        <f t="shared" si="28"/>
        <v>630779.05690631981</v>
      </c>
    </row>
    <row r="218" spans="4:15">
      <c r="D218" s="1">
        <f t="shared" si="32"/>
        <v>264</v>
      </c>
      <c r="G218" s="1">
        <v>209</v>
      </c>
      <c r="H218" s="22">
        <f t="shared" si="31"/>
        <v>632779.05690631981</v>
      </c>
      <c r="I218" s="22">
        <f t="shared" si="25"/>
        <v>2372.921463398699</v>
      </c>
      <c r="J218" s="22">
        <f t="shared" si="29"/>
        <v>635151.97836971853</v>
      </c>
      <c r="L218" s="102">
        <f t="shared" si="26"/>
        <v>209</v>
      </c>
      <c r="M218" s="103">
        <f t="shared" si="27"/>
        <v>632779.05690631981</v>
      </c>
      <c r="N218" s="103">
        <f t="shared" si="30"/>
        <v>2372.921463398699</v>
      </c>
      <c r="O218" s="104">
        <f t="shared" si="28"/>
        <v>635151.97836971853</v>
      </c>
    </row>
    <row r="219" spans="4:15">
      <c r="D219" s="1">
        <f t="shared" si="32"/>
        <v>276</v>
      </c>
      <c r="G219" s="1">
        <v>210</v>
      </c>
      <c r="H219" s="22">
        <f t="shared" si="31"/>
        <v>637151.97836971853</v>
      </c>
      <c r="I219" s="22">
        <f t="shared" si="25"/>
        <v>2389.3199188864446</v>
      </c>
      <c r="J219" s="22">
        <f t="shared" si="29"/>
        <v>639541.29828860494</v>
      </c>
      <c r="L219" s="102">
        <f t="shared" si="26"/>
        <v>210</v>
      </c>
      <c r="M219" s="103">
        <f t="shared" si="27"/>
        <v>637151.97836971853</v>
      </c>
      <c r="N219" s="103">
        <f t="shared" si="30"/>
        <v>2389.3199188864446</v>
      </c>
      <c r="O219" s="104">
        <f t="shared" si="28"/>
        <v>639541.29828860494</v>
      </c>
    </row>
    <row r="220" spans="4:15">
      <c r="D220" s="1">
        <f t="shared" si="32"/>
        <v>288</v>
      </c>
      <c r="G220" s="1">
        <v>211</v>
      </c>
      <c r="H220" s="22">
        <f t="shared" si="31"/>
        <v>641541.29828860494</v>
      </c>
      <c r="I220" s="22">
        <f t="shared" si="25"/>
        <v>2405.7798685822686</v>
      </c>
      <c r="J220" s="22">
        <f t="shared" si="29"/>
        <v>643947.07815718721</v>
      </c>
      <c r="L220" s="102">
        <f t="shared" si="26"/>
        <v>211</v>
      </c>
      <c r="M220" s="103">
        <f t="shared" si="27"/>
        <v>641541.29828860494</v>
      </c>
      <c r="N220" s="103">
        <f t="shared" si="30"/>
        <v>2405.7798685822686</v>
      </c>
      <c r="O220" s="104">
        <f t="shared" si="28"/>
        <v>643947.07815718721</v>
      </c>
    </row>
    <row r="221" spans="4:15">
      <c r="D221" s="1">
        <f t="shared" si="32"/>
        <v>300</v>
      </c>
      <c r="G221" s="1">
        <v>212</v>
      </c>
      <c r="H221" s="22">
        <f t="shared" si="31"/>
        <v>645947.07815718721</v>
      </c>
      <c r="I221" s="22">
        <f t="shared" si="25"/>
        <v>2422.301543089452</v>
      </c>
      <c r="J221" s="22">
        <f t="shared" si="29"/>
        <v>648369.37970027665</v>
      </c>
      <c r="L221" s="102">
        <f t="shared" si="26"/>
        <v>212</v>
      </c>
      <c r="M221" s="103">
        <f t="shared" si="27"/>
        <v>645947.07815718721</v>
      </c>
      <c r="N221" s="103">
        <f t="shared" si="30"/>
        <v>2422.301543089452</v>
      </c>
      <c r="O221" s="104">
        <f t="shared" si="28"/>
        <v>648369.37970027665</v>
      </c>
    </row>
    <row r="222" spans="4:15">
      <c r="D222" s="1">
        <f t="shared" si="32"/>
        <v>312</v>
      </c>
      <c r="G222" s="1">
        <v>213</v>
      </c>
      <c r="H222" s="22">
        <f t="shared" si="31"/>
        <v>650369.37970027665</v>
      </c>
      <c r="I222" s="22">
        <f t="shared" si="25"/>
        <v>2438.8851738760372</v>
      </c>
      <c r="J222" s="22">
        <f t="shared" si="29"/>
        <v>652808.26487415272</v>
      </c>
      <c r="L222" s="102">
        <f t="shared" si="26"/>
        <v>213</v>
      </c>
      <c r="M222" s="103">
        <f t="shared" si="27"/>
        <v>650369.37970027665</v>
      </c>
      <c r="N222" s="103">
        <f t="shared" si="30"/>
        <v>2438.8851738760372</v>
      </c>
      <c r="O222" s="104">
        <f t="shared" si="28"/>
        <v>652808.26487415272</v>
      </c>
    </row>
    <row r="223" spans="4:15">
      <c r="D223" s="1">
        <f t="shared" si="32"/>
        <v>324</v>
      </c>
      <c r="G223" s="1">
        <v>214</v>
      </c>
      <c r="H223" s="22">
        <f t="shared" si="31"/>
        <v>654808.26487415272</v>
      </c>
      <c r="I223" s="22">
        <f t="shared" si="25"/>
        <v>2455.5309932780724</v>
      </c>
      <c r="J223" s="22">
        <f t="shared" si="29"/>
        <v>657263.79586743074</v>
      </c>
      <c r="L223" s="102">
        <f t="shared" si="26"/>
        <v>214</v>
      </c>
      <c r="M223" s="103">
        <f t="shared" si="27"/>
        <v>654808.26487415272</v>
      </c>
      <c r="N223" s="103">
        <f t="shared" si="30"/>
        <v>2455.5309932780724</v>
      </c>
      <c r="O223" s="104">
        <f t="shared" si="28"/>
        <v>657263.79586743074</v>
      </c>
    </row>
    <row r="224" spans="4:15">
      <c r="D224" s="1">
        <f t="shared" si="32"/>
        <v>336</v>
      </c>
      <c r="G224" s="1">
        <v>215</v>
      </c>
      <c r="H224" s="22">
        <f t="shared" si="31"/>
        <v>659263.79586743074</v>
      </c>
      <c r="I224" s="22">
        <f t="shared" si="25"/>
        <v>2472.2392345028652</v>
      </c>
      <c r="J224" s="22">
        <f t="shared" si="29"/>
        <v>661736.03510193364</v>
      </c>
      <c r="L224" s="102">
        <f t="shared" si="26"/>
        <v>215</v>
      </c>
      <c r="M224" s="103">
        <f t="shared" si="27"/>
        <v>659263.79586743074</v>
      </c>
      <c r="N224" s="103">
        <f t="shared" si="30"/>
        <v>2472.2392345028652</v>
      </c>
      <c r="O224" s="104">
        <f t="shared" si="28"/>
        <v>661736.03510193364</v>
      </c>
    </row>
    <row r="225" spans="7:15">
      <c r="G225" s="6">
        <v>216</v>
      </c>
      <c r="H225" s="25">
        <f t="shared" si="31"/>
        <v>663736.03510193364</v>
      </c>
      <c r="I225" s="25">
        <f t="shared" si="25"/>
        <v>2489.0101316322512</v>
      </c>
      <c r="J225" s="25">
        <f t="shared" si="29"/>
        <v>666225.04523356585</v>
      </c>
      <c r="K225" s="6"/>
      <c r="L225" s="105">
        <f t="shared" si="26"/>
        <v>216</v>
      </c>
      <c r="M225" s="106">
        <f t="shared" si="27"/>
        <v>663736.03510193364</v>
      </c>
      <c r="N225" s="106">
        <f t="shared" si="30"/>
        <v>2489.0101316322512</v>
      </c>
      <c r="O225" s="107">
        <f t="shared" si="28"/>
        <v>666225.04523356585</v>
      </c>
    </row>
    <row r="226" spans="7:15">
      <c r="G226" s="1">
        <v>217</v>
      </c>
      <c r="H226" s="22">
        <f t="shared" si="31"/>
        <v>668225.04523356585</v>
      </c>
      <c r="I226" s="22">
        <f t="shared" si="25"/>
        <v>2505.8439196258719</v>
      </c>
      <c r="J226" s="22">
        <f t="shared" si="29"/>
        <v>670730.8891531917</v>
      </c>
      <c r="L226" s="102">
        <f t="shared" si="26"/>
        <v>217</v>
      </c>
      <c r="M226" s="103">
        <f t="shared" si="27"/>
        <v>668225.04523356585</v>
      </c>
      <c r="N226" s="103">
        <f t="shared" si="30"/>
        <v>2505.8439196258719</v>
      </c>
      <c r="O226" s="104">
        <f t="shared" si="28"/>
        <v>670730.8891531917</v>
      </c>
    </row>
    <row r="227" spans="7:15">
      <c r="G227" s="1">
        <v>218</v>
      </c>
      <c r="H227" s="22">
        <f t="shared" si="31"/>
        <v>672730.8891531917</v>
      </c>
      <c r="I227" s="22">
        <f t="shared" si="25"/>
        <v>2522.7408343244688</v>
      </c>
      <c r="J227" s="22">
        <f t="shared" si="29"/>
        <v>675253.62998751621</v>
      </c>
      <c r="L227" s="102">
        <f t="shared" si="26"/>
        <v>218</v>
      </c>
      <c r="M227" s="103">
        <f t="shared" si="27"/>
        <v>672730.8891531917</v>
      </c>
      <c r="N227" s="103">
        <f t="shared" si="30"/>
        <v>2522.7408343244688</v>
      </c>
      <c r="O227" s="104">
        <f t="shared" si="28"/>
        <v>675253.62998751621</v>
      </c>
    </row>
    <row r="228" spans="7:15">
      <c r="G228" s="1">
        <v>219</v>
      </c>
      <c r="H228" s="22">
        <f t="shared" si="31"/>
        <v>677253.62998751621</v>
      </c>
      <c r="I228" s="22">
        <f t="shared" si="25"/>
        <v>2539.7011124531855</v>
      </c>
      <c r="J228" s="22">
        <f t="shared" si="29"/>
        <v>679793.33109996933</v>
      </c>
      <c r="L228" s="102">
        <f t="shared" si="26"/>
        <v>219</v>
      </c>
      <c r="M228" s="103">
        <f t="shared" si="27"/>
        <v>677253.62998751621</v>
      </c>
      <c r="N228" s="103">
        <f t="shared" si="30"/>
        <v>2539.7011124531855</v>
      </c>
      <c r="O228" s="104">
        <f t="shared" si="28"/>
        <v>679793.33109996933</v>
      </c>
    </row>
    <row r="229" spans="7:15">
      <c r="G229" s="1">
        <v>220</v>
      </c>
      <c r="H229" s="22">
        <f t="shared" si="31"/>
        <v>681793.33109996933</v>
      </c>
      <c r="I229" s="22">
        <f t="shared" si="25"/>
        <v>2556.7249916248848</v>
      </c>
      <c r="J229" s="22">
        <f t="shared" si="29"/>
        <v>684350.05609159428</v>
      </c>
      <c r="L229" s="102">
        <f t="shared" si="26"/>
        <v>220</v>
      </c>
      <c r="M229" s="103">
        <f t="shared" si="27"/>
        <v>681793.33109996933</v>
      </c>
      <c r="N229" s="103">
        <f t="shared" si="30"/>
        <v>2556.7249916248848</v>
      </c>
      <c r="O229" s="104">
        <f t="shared" si="28"/>
        <v>684350.05609159428</v>
      </c>
    </row>
    <row r="230" spans="7:15">
      <c r="G230" s="1">
        <v>221</v>
      </c>
      <c r="H230" s="22">
        <f t="shared" si="31"/>
        <v>686350.05609159428</v>
      </c>
      <c r="I230" s="22">
        <f t="shared" si="25"/>
        <v>2573.8127103434786</v>
      </c>
      <c r="J230" s="22">
        <f t="shared" si="29"/>
        <v>688923.86880193779</v>
      </c>
      <c r="L230" s="102">
        <f t="shared" si="26"/>
        <v>221</v>
      </c>
      <c r="M230" s="103">
        <f t="shared" si="27"/>
        <v>686350.05609159428</v>
      </c>
      <c r="N230" s="103">
        <f t="shared" si="30"/>
        <v>2573.8127103434786</v>
      </c>
      <c r="O230" s="104">
        <f t="shared" si="28"/>
        <v>688923.86880193779</v>
      </c>
    </row>
    <row r="231" spans="7:15">
      <c r="G231" s="1">
        <v>222</v>
      </c>
      <c r="H231" s="22">
        <f t="shared" si="31"/>
        <v>690923.86880193779</v>
      </c>
      <c r="I231" s="22">
        <f t="shared" si="25"/>
        <v>2590.9645080072664</v>
      </c>
      <c r="J231" s="22">
        <f t="shared" si="29"/>
        <v>693514.83330994507</v>
      </c>
      <c r="L231" s="102">
        <f t="shared" si="26"/>
        <v>222</v>
      </c>
      <c r="M231" s="103">
        <f t="shared" si="27"/>
        <v>690923.86880193779</v>
      </c>
      <c r="N231" s="103">
        <f t="shared" si="30"/>
        <v>2590.9645080072664</v>
      </c>
      <c r="O231" s="104">
        <f t="shared" si="28"/>
        <v>693514.83330994507</v>
      </c>
    </row>
    <row r="232" spans="7:15">
      <c r="G232" s="1">
        <v>223</v>
      </c>
      <c r="H232" s="22">
        <f t="shared" si="31"/>
        <v>695514.83330994507</v>
      </c>
      <c r="I232" s="22">
        <f t="shared" si="25"/>
        <v>2608.1806249122938</v>
      </c>
      <c r="J232" s="22">
        <f t="shared" si="29"/>
        <v>698123.01393485733</v>
      </c>
      <c r="L232" s="102">
        <f t="shared" si="26"/>
        <v>223</v>
      </c>
      <c r="M232" s="103">
        <f t="shared" si="27"/>
        <v>695514.83330994507</v>
      </c>
      <c r="N232" s="103">
        <f t="shared" si="30"/>
        <v>2608.1806249122938</v>
      </c>
      <c r="O232" s="104">
        <f t="shared" si="28"/>
        <v>698123.01393485733</v>
      </c>
    </row>
    <row r="233" spans="7:15">
      <c r="G233" s="1">
        <v>224</v>
      </c>
      <c r="H233" s="22">
        <f t="shared" si="31"/>
        <v>700123.01393485733</v>
      </c>
      <c r="I233" s="22">
        <f t="shared" si="25"/>
        <v>2625.4613022557151</v>
      </c>
      <c r="J233" s="22">
        <f t="shared" si="29"/>
        <v>702748.47523711307</v>
      </c>
      <c r="L233" s="102">
        <f t="shared" si="26"/>
        <v>224</v>
      </c>
      <c r="M233" s="103">
        <f t="shared" si="27"/>
        <v>700123.01393485733</v>
      </c>
      <c r="N233" s="103">
        <f t="shared" si="30"/>
        <v>2625.4613022557151</v>
      </c>
      <c r="O233" s="104">
        <f t="shared" si="28"/>
        <v>702748.47523711307</v>
      </c>
    </row>
    <row r="234" spans="7:15">
      <c r="G234" s="1">
        <v>225</v>
      </c>
      <c r="H234" s="22">
        <f t="shared" si="31"/>
        <v>704748.47523711307</v>
      </c>
      <c r="I234" s="22">
        <f t="shared" si="25"/>
        <v>2642.8067821391737</v>
      </c>
      <c r="J234" s="22">
        <f t="shared" si="29"/>
        <v>707391.28201925219</v>
      </c>
      <c r="L234" s="102">
        <f t="shared" si="26"/>
        <v>225</v>
      </c>
      <c r="M234" s="103">
        <f t="shared" si="27"/>
        <v>704748.47523711307</v>
      </c>
      <c r="N234" s="103">
        <f t="shared" si="30"/>
        <v>2642.8067821391737</v>
      </c>
      <c r="O234" s="104">
        <f t="shared" si="28"/>
        <v>707391.28201925219</v>
      </c>
    </row>
    <row r="235" spans="7:15">
      <c r="G235" s="1">
        <v>226</v>
      </c>
      <c r="H235" s="22">
        <f t="shared" si="31"/>
        <v>709391.28201925219</v>
      </c>
      <c r="I235" s="22">
        <f t="shared" si="25"/>
        <v>2660.2173075721958</v>
      </c>
      <c r="J235" s="22">
        <f t="shared" si="29"/>
        <v>712051.49932682444</v>
      </c>
      <c r="L235" s="102">
        <f t="shared" si="26"/>
        <v>226</v>
      </c>
      <c r="M235" s="103">
        <f t="shared" si="27"/>
        <v>709391.28201925219</v>
      </c>
      <c r="N235" s="103">
        <f t="shared" si="30"/>
        <v>2660.2173075721958</v>
      </c>
      <c r="O235" s="104">
        <f t="shared" si="28"/>
        <v>712051.49932682444</v>
      </c>
    </row>
    <row r="236" spans="7:15">
      <c r="G236" s="1">
        <v>227</v>
      </c>
      <c r="H236" s="22">
        <f t="shared" si="31"/>
        <v>714051.49932682444</v>
      </c>
      <c r="I236" s="22">
        <f t="shared" si="25"/>
        <v>2677.6931224755917</v>
      </c>
      <c r="J236" s="22">
        <f t="shared" si="29"/>
        <v>716729.19244930008</v>
      </c>
      <c r="L236" s="102">
        <f t="shared" si="26"/>
        <v>227</v>
      </c>
      <c r="M236" s="103">
        <f t="shared" si="27"/>
        <v>714051.49932682444</v>
      </c>
      <c r="N236" s="103">
        <f t="shared" si="30"/>
        <v>2677.6931224755917</v>
      </c>
      <c r="O236" s="104">
        <f t="shared" si="28"/>
        <v>716729.19244930008</v>
      </c>
    </row>
    <row r="237" spans="7:15">
      <c r="G237" s="6">
        <v>228</v>
      </c>
      <c r="H237" s="25">
        <f t="shared" si="31"/>
        <v>718729.19244930008</v>
      </c>
      <c r="I237" s="25">
        <f t="shared" si="25"/>
        <v>2695.2344716848752</v>
      </c>
      <c r="J237" s="25">
        <f t="shared" si="29"/>
        <v>721424.42692098499</v>
      </c>
      <c r="K237" s="6"/>
      <c r="L237" s="105">
        <f t="shared" si="26"/>
        <v>228</v>
      </c>
      <c r="M237" s="106">
        <f t="shared" si="27"/>
        <v>718729.19244930008</v>
      </c>
      <c r="N237" s="106">
        <f t="shared" si="30"/>
        <v>2695.2344716848752</v>
      </c>
      <c r="O237" s="107">
        <f t="shared" si="28"/>
        <v>721424.42692098499</v>
      </c>
    </row>
    <row r="238" spans="7:15">
      <c r="G238" s="1">
        <v>229</v>
      </c>
      <c r="H238" s="22">
        <f t="shared" si="31"/>
        <v>723424.42692098499</v>
      </c>
      <c r="I238" s="22">
        <f t="shared" si="25"/>
        <v>2712.8416009536936</v>
      </c>
      <c r="J238" s="22">
        <f t="shared" si="29"/>
        <v>726137.26852193871</v>
      </c>
      <c r="L238" s="102" t="str">
        <f t="shared" si="26"/>
        <v/>
      </c>
      <c r="M238" s="103" t="str">
        <f t="shared" si="27"/>
        <v/>
      </c>
      <c r="N238" s="103" t="str">
        <f t="shared" si="30"/>
        <v/>
      </c>
      <c r="O238" s="104" t="str">
        <f t="shared" si="28"/>
        <v/>
      </c>
    </row>
    <row r="239" spans="7:15">
      <c r="G239" s="1">
        <v>230</v>
      </c>
      <c r="H239" s="22">
        <f t="shared" si="31"/>
        <v>728137.26852193871</v>
      </c>
      <c r="I239" s="22">
        <f t="shared" si="25"/>
        <v>2730.51475695727</v>
      </c>
      <c r="J239" s="22">
        <f t="shared" si="29"/>
        <v>730867.78327889601</v>
      </c>
      <c r="L239" s="102" t="str">
        <f t="shared" si="26"/>
        <v/>
      </c>
      <c r="M239" s="103" t="str">
        <f t="shared" si="27"/>
        <v/>
      </c>
      <c r="N239" s="103" t="str">
        <f t="shared" si="30"/>
        <v/>
      </c>
      <c r="O239" s="104" t="str">
        <f t="shared" si="28"/>
        <v/>
      </c>
    </row>
    <row r="240" spans="7:15">
      <c r="G240" s="1">
        <v>231</v>
      </c>
      <c r="H240" s="22">
        <f t="shared" si="31"/>
        <v>732867.78327889601</v>
      </c>
      <c r="I240" s="22">
        <f t="shared" si="25"/>
        <v>2748.25418729586</v>
      </c>
      <c r="J240" s="22">
        <f t="shared" si="29"/>
        <v>735616.03746619192</v>
      </c>
      <c r="L240" s="102" t="str">
        <f t="shared" si="26"/>
        <v/>
      </c>
      <c r="M240" s="103" t="str">
        <f t="shared" si="27"/>
        <v/>
      </c>
      <c r="N240" s="103" t="str">
        <f t="shared" si="30"/>
        <v/>
      </c>
      <c r="O240" s="104" t="str">
        <f t="shared" si="28"/>
        <v/>
      </c>
    </row>
    <row r="241" spans="7:15">
      <c r="G241" s="1">
        <v>232</v>
      </c>
      <c r="H241" s="22">
        <f t="shared" si="31"/>
        <v>737616.03746619192</v>
      </c>
      <c r="I241" s="22">
        <f t="shared" si="25"/>
        <v>2766.0601404982194</v>
      </c>
      <c r="J241" s="22">
        <f t="shared" si="29"/>
        <v>740382.09760669013</v>
      </c>
      <c r="L241" s="102" t="str">
        <f t="shared" si="26"/>
        <v/>
      </c>
      <c r="M241" s="103" t="str">
        <f t="shared" si="27"/>
        <v/>
      </c>
      <c r="N241" s="103" t="str">
        <f t="shared" si="30"/>
        <v/>
      </c>
      <c r="O241" s="104" t="str">
        <f t="shared" si="28"/>
        <v/>
      </c>
    </row>
    <row r="242" spans="7:15">
      <c r="G242" s="1">
        <v>233</v>
      </c>
      <c r="H242" s="22">
        <f t="shared" si="31"/>
        <v>742382.09760669013</v>
      </c>
      <c r="I242" s="22">
        <f t="shared" si="25"/>
        <v>2783.9328660250881</v>
      </c>
      <c r="J242" s="22">
        <f t="shared" si="29"/>
        <v>745166.03047271527</v>
      </c>
      <c r="L242" s="102" t="str">
        <f t="shared" si="26"/>
        <v/>
      </c>
      <c r="M242" s="103" t="str">
        <f t="shared" si="27"/>
        <v/>
      </c>
      <c r="N242" s="103" t="str">
        <f t="shared" si="30"/>
        <v/>
      </c>
      <c r="O242" s="104" t="str">
        <f t="shared" si="28"/>
        <v/>
      </c>
    </row>
    <row r="243" spans="7:15">
      <c r="G243" s="1">
        <v>234</v>
      </c>
      <c r="H243" s="22">
        <f t="shared" si="31"/>
        <v>747166.03047271527</v>
      </c>
      <c r="I243" s="22">
        <f t="shared" si="25"/>
        <v>2801.8726142726823</v>
      </c>
      <c r="J243" s="22">
        <f t="shared" si="29"/>
        <v>749967.90308698791</v>
      </c>
      <c r="L243" s="102" t="str">
        <f t="shared" si="26"/>
        <v/>
      </c>
      <c r="M243" s="103" t="str">
        <f t="shared" si="27"/>
        <v/>
      </c>
      <c r="N243" s="103" t="str">
        <f t="shared" si="30"/>
        <v/>
      </c>
      <c r="O243" s="104" t="str">
        <f t="shared" si="28"/>
        <v/>
      </c>
    </row>
    <row r="244" spans="7:15">
      <c r="G244" s="1">
        <v>235</v>
      </c>
      <c r="H244" s="22">
        <f t="shared" si="31"/>
        <v>751967.90308698791</v>
      </c>
      <c r="I244" s="22">
        <f t="shared" si="25"/>
        <v>2819.8796365762046</v>
      </c>
      <c r="J244" s="22">
        <f t="shared" si="29"/>
        <v>754787.78272356407</v>
      </c>
      <c r="L244" s="102" t="str">
        <f t="shared" si="26"/>
        <v/>
      </c>
      <c r="M244" s="103" t="str">
        <f t="shared" si="27"/>
        <v/>
      </c>
      <c r="N244" s="103" t="str">
        <f t="shared" si="30"/>
        <v/>
      </c>
      <c r="O244" s="104" t="str">
        <f t="shared" si="28"/>
        <v/>
      </c>
    </row>
    <row r="245" spans="7:15">
      <c r="G245" s="1">
        <v>236</v>
      </c>
      <c r="H245" s="22">
        <f t="shared" si="31"/>
        <v>756787.78272356407</v>
      </c>
      <c r="I245" s="22">
        <f t="shared" si="25"/>
        <v>2837.9541852133652</v>
      </c>
      <c r="J245" s="22">
        <f t="shared" si="29"/>
        <v>759625.73690877738</v>
      </c>
      <c r="L245" s="102" t="str">
        <f t="shared" si="26"/>
        <v/>
      </c>
      <c r="M245" s="103" t="str">
        <f t="shared" si="27"/>
        <v/>
      </c>
      <c r="N245" s="103" t="str">
        <f t="shared" si="30"/>
        <v/>
      </c>
      <c r="O245" s="104" t="str">
        <f t="shared" si="28"/>
        <v/>
      </c>
    </row>
    <row r="246" spans="7:15">
      <c r="G246" s="1">
        <v>237</v>
      </c>
      <c r="H246" s="22">
        <f t="shared" si="31"/>
        <v>761625.73690877738</v>
      </c>
      <c r="I246" s="22">
        <f t="shared" si="25"/>
        <v>2856.0965134079152</v>
      </c>
      <c r="J246" s="22">
        <f t="shared" si="29"/>
        <v>764481.83342218527</v>
      </c>
      <c r="L246" s="102" t="str">
        <f t="shared" si="26"/>
        <v/>
      </c>
      <c r="M246" s="103" t="str">
        <f t="shared" si="27"/>
        <v/>
      </c>
      <c r="N246" s="103" t="str">
        <f t="shared" si="30"/>
        <v/>
      </c>
      <c r="O246" s="104" t="str">
        <f t="shared" si="28"/>
        <v/>
      </c>
    </row>
    <row r="247" spans="7:15">
      <c r="G247" s="1">
        <v>238</v>
      </c>
      <c r="H247" s="22">
        <f t="shared" si="31"/>
        <v>766481.83342218527</v>
      </c>
      <c r="I247" s="22">
        <f t="shared" si="25"/>
        <v>2874.3068753331945</v>
      </c>
      <c r="J247" s="22">
        <f t="shared" si="29"/>
        <v>769356.14029751846</v>
      </c>
      <c r="L247" s="102" t="str">
        <f t="shared" si="26"/>
        <v/>
      </c>
      <c r="M247" s="103" t="str">
        <f t="shared" si="27"/>
        <v/>
      </c>
      <c r="N247" s="103" t="str">
        <f t="shared" si="30"/>
        <v/>
      </c>
      <c r="O247" s="104" t="str">
        <f t="shared" si="28"/>
        <v/>
      </c>
    </row>
    <row r="248" spans="7:15">
      <c r="G248" s="1">
        <v>239</v>
      </c>
      <c r="H248" s="22">
        <f t="shared" si="31"/>
        <v>771356.14029751846</v>
      </c>
      <c r="I248" s="22">
        <f t="shared" si="25"/>
        <v>2892.5855261156939</v>
      </c>
      <c r="J248" s="22">
        <f t="shared" si="29"/>
        <v>774248.72582363419</v>
      </c>
      <c r="L248" s="102" t="str">
        <f t="shared" si="26"/>
        <v/>
      </c>
      <c r="M248" s="103" t="str">
        <f t="shared" si="27"/>
        <v/>
      </c>
      <c r="N248" s="103" t="str">
        <f t="shared" si="30"/>
        <v/>
      </c>
      <c r="O248" s="104" t="str">
        <f t="shared" si="28"/>
        <v/>
      </c>
    </row>
    <row r="249" spans="7:15">
      <c r="G249" s="6">
        <v>240</v>
      </c>
      <c r="H249" s="25">
        <f t="shared" si="31"/>
        <v>776248.72582363419</v>
      </c>
      <c r="I249" s="25">
        <f t="shared" si="25"/>
        <v>2910.9327218386279</v>
      </c>
      <c r="J249" s="25">
        <f t="shared" si="29"/>
        <v>779159.65854547278</v>
      </c>
      <c r="K249" s="6"/>
      <c r="L249" s="105" t="str">
        <f t="shared" si="26"/>
        <v/>
      </c>
      <c r="M249" s="106" t="str">
        <f t="shared" si="27"/>
        <v/>
      </c>
      <c r="N249" s="106" t="str">
        <f t="shared" si="30"/>
        <v/>
      </c>
      <c r="O249" s="107" t="str">
        <f t="shared" si="28"/>
        <v/>
      </c>
    </row>
    <row r="250" spans="7:15">
      <c r="G250" s="1">
        <v>241</v>
      </c>
      <c r="H250" s="22">
        <f t="shared" si="31"/>
        <v>781159.65854547278</v>
      </c>
      <c r="I250" s="22">
        <f t="shared" si="25"/>
        <v>2929.3487195455227</v>
      </c>
      <c r="J250" s="22">
        <f t="shared" si="29"/>
        <v>784089.0072650183</v>
      </c>
      <c r="L250" s="102" t="str">
        <f t="shared" si="26"/>
        <v/>
      </c>
      <c r="M250" s="103" t="str">
        <f t="shared" si="27"/>
        <v/>
      </c>
      <c r="N250" s="103" t="str">
        <f t="shared" si="30"/>
        <v/>
      </c>
      <c r="O250" s="104" t="str">
        <f t="shared" si="28"/>
        <v/>
      </c>
    </row>
    <row r="251" spans="7:15">
      <c r="G251" s="1">
        <v>242</v>
      </c>
      <c r="H251" s="22">
        <f t="shared" si="31"/>
        <v>786089.0072650183</v>
      </c>
      <c r="I251" s="22">
        <f t="shared" si="25"/>
        <v>2947.8337772438185</v>
      </c>
      <c r="J251" s="22">
        <f t="shared" si="29"/>
        <v>789036.84104226215</v>
      </c>
      <c r="L251" s="102" t="str">
        <f t="shared" si="26"/>
        <v/>
      </c>
      <c r="M251" s="103" t="str">
        <f t="shared" si="27"/>
        <v/>
      </c>
      <c r="N251" s="103" t="str">
        <f t="shared" si="30"/>
        <v/>
      </c>
      <c r="O251" s="104" t="str">
        <f t="shared" si="28"/>
        <v/>
      </c>
    </row>
    <row r="252" spans="7:15">
      <c r="G252" s="1">
        <v>243</v>
      </c>
      <c r="H252" s="22">
        <f t="shared" si="31"/>
        <v>791036.84104226215</v>
      </c>
      <c r="I252" s="22">
        <f t="shared" si="25"/>
        <v>2966.3881539084828</v>
      </c>
      <c r="J252" s="22">
        <f t="shared" si="29"/>
        <v>794003.22919617058</v>
      </c>
      <c r="L252" s="102" t="str">
        <f t="shared" si="26"/>
        <v/>
      </c>
      <c r="M252" s="103" t="str">
        <f t="shared" si="27"/>
        <v/>
      </c>
      <c r="N252" s="103" t="str">
        <f t="shared" si="30"/>
        <v/>
      </c>
      <c r="O252" s="104" t="str">
        <f t="shared" si="28"/>
        <v/>
      </c>
    </row>
    <row r="253" spans="7:15">
      <c r="G253" s="1">
        <v>244</v>
      </c>
      <c r="H253" s="22">
        <f t="shared" si="31"/>
        <v>796003.22919617058</v>
      </c>
      <c r="I253" s="22">
        <f t="shared" si="25"/>
        <v>2985.0121094856395</v>
      </c>
      <c r="J253" s="22">
        <f t="shared" si="29"/>
        <v>798988.24130565627</v>
      </c>
      <c r="L253" s="102" t="str">
        <f t="shared" si="26"/>
        <v/>
      </c>
      <c r="M253" s="103" t="str">
        <f t="shared" si="27"/>
        <v/>
      </c>
      <c r="N253" s="103" t="str">
        <f t="shared" si="30"/>
        <v/>
      </c>
      <c r="O253" s="104" t="str">
        <f t="shared" si="28"/>
        <v/>
      </c>
    </row>
    <row r="254" spans="7:15">
      <c r="G254" s="1">
        <v>245</v>
      </c>
      <c r="H254" s="22">
        <f t="shared" si="31"/>
        <v>800988.24130565627</v>
      </c>
      <c r="I254" s="22">
        <f t="shared" si="25"/>
        <v>3003.705904896211</v>
      </c>
      <c r="J254" s="22">
        <f t="shared" si="29"/>
        <v>803991.94721055252</v>
      </c>
      <c r="L254" s="102" t="str">
        <f t="shared" si="26"/>
        <v/>
      </c>
      <c r="M254" s="103" t="str">
        <f t="shared" si="27"/>
        <v/>
      </c>
      <c r="N254" s="103" t="str">
        <f t="shared" si="30"/>
        <v/>
      </c>
      <c r="O254" s="104" t="str">
        <f t="shared" si="28"/>
        <v/>
      </c>
    </row>
    <row r="255" spans="7:15">
      <c r="G255" s="1">
        <v>246</v>
      </c>
      <c r="H255" s="22">
        <f t="shared" si="31"/>
        <v>805991.94721055252</v>
      </c>
      <c r="I255" s="22">
        <f t="shared" si="25"/>
        <v>3022.4698020395717</v>
      </c>
      <c r="J255" s="22">
        <f t="shared" si="29"/>
        <v>809014.41701259208</v>
      </c>
      <c r="L255" s="102" t="str">
        <f t="shared" si="26"/>
        <v/>
      </c>
      <c r="M255" s="103" t="str">
        <f t="shared" si="27"/>
        <v/>
      </c>
      <c r="N255" s="103" t="str">
        <f t="shared" si="30"/>
        <v/>
      </c>
      <c r="O255" s="104" t="str">
        <f t="shared" si="28"/>
        <v/>
      </c>
    </row>
    <row r="256" spans="7:15">
      <c r="G256" s="1">
        <v>247</v>
      </c>
      <c r="H256" s="22">
        <f t="shared" si="31"/>
        <v>811014.41701259208</v>
      </c>
      <c r="I256" s="22">
        <f t="shared" si="25"/>
        <v>3041.3040637972204</v>
      </c>
      <c r="J256" s="22">
        <f t="shared" si="29"/>
        <v>814055.72107638931</v>
      </c>
      <c r="L256" s="102" t="str">
        <f t="shared" si="26"/>
        <v/>
      </c>
      <c r="M256" s="103" t="str">
        <f t="shared" si="27"/>
        <v/>
      </c>
      <c r="N256" s="103" t="str">
        <f t="shared" si="30"/>
        <v/>
      </c>
      <c r="O256" s="104" t="str">
        <f t="shared" si="28"/>
        <v/>
      </c>
    </row>
    <row r="257" spans="7:15">
      <c r="G257" s="1">
        <v>248</v>
      </c>
      <c r="H257" s="22">
        <f t="shared" si="31"/>
        <v>816055.72107638931</v>
      </c>
      <c r="I257" s="22">
        <f t="shared" si="25"/>
        <v>3060.20895403646</v>
      </c>
      <c r="J257" s="22">
        <f t="shared" si="29"/>
        <v>819115.93003042578</v>
      </c>
      <c r="L257" s="102" t="str">
        <f t="shared" si="26"/>
        <v/>
      </c>
      <c r="M257" s="103" t="str">
        <f t="shared" si="27"/>
        <v/>
      </c>
      <c r="N257" s="103" t="str">
        <f t="shared" si="30"/>
        <v/>
      </c>
      <c r="O257" s="104" t="str">
        <f t="shared" si="28"/>
        <v/>
      </c>
    </row>
    <row r="258" spans="7:15">
      <c r="G258" s="1">
        <v>249</v>
      </c>
      <c r="H258" s="22">
        <f t="shared" si="31"/>
        <v>821115.93003042578</v>
      </c>
      <c r="I258" s="22">
        <f t="shared" si="25"/>
        <v>3079.1847376140968</v>
      </c>
      <c r="J258" s="22">
        <f t="shared" si="29"/>
        <v>824195.1147680399</v>
      </c>
      <c r="L258" s="102" t="str">
        <f t="shared" si="26"/>
        <v/>
      </c>
      <c r="M258" s="103" t="str">
        <f t="shared" si="27"/>
        <v/>
      </c>
      <c r="N258" s="103" t="str">
        <f t="shared" si="30"/>
        <v/>
      </c>
      <c r="O258" s="104" t="str">
        <f t="shared" si="28"/>
        <v/>
      </c>
    </row>
    <row r="259" spans="7:15">
      <c r="G259" s="1">
        <v>250</v>
      </c>
      <c r="H259" s="22">
        <f t="shared" si="31"/>
        <v>826195.1147680399</v>
      </c>
      <c r="I259" s="22">
        <f t="shared" si="25"/>
        <v>3098.2316803801496</v>
      </c>
      <c r="J259" s="22">
        <f t="shared" si="29"/>
        <v>829293.34644842008</v>
      </c>
      <c r="L259" s="102" t="str">
        <f t="shared" si="26"/>
        <v/>
      </c>
      <c r="M259" s="103" t="str">
        <f t="shared" si="27"/>
        <v/>
      </c>
      <c r="N259" s="103" t="str">
        <f t="shared" si="30"/>
        <v/>
      </c>
      <c r="O259" s="104" t="str">
        <f t="shared" si="28"/>
        <v/>
      </c>
    </row>
    <row r="260" spans="7:15">
      <c r="G260" s="1">
        <v>251</v>
      </c>
      <c r="H260" s="22">
        <f t="shared" si="31"/>
        <v>831293.34644842008</v>
      </c>
      <c r="I260" s="22">
        <f t="shared" si="25"/>
        <v>3117.3500491815753</v>
      </c>
      <c r="J260" s="22">
        <f t="shared" si="29"/>
        <v>834410.69649760169</v>
      </c>
      <c r="L260" s="102" t="str">
        <f t="shared" si="26"/>
        <v/>
      </c>
      <c r="M260" s="103" t="str">
        <f t="shared" si="27"/>
        <v/>
      </c>
      <c r="N260" s="103" t="str">
        <f t="shared" si="30"/>
        <v/>
      </c>
      <c r="O260" s="104" t="str">
        <f t="shared" si="28"/>
        <v/>
      </c>
    </row>
    <row r="261" spans="7:15">
      <c r="G261" s="6">
        <v>252</v>
      </c>
      <c r="H261" s="25">
        <f t="shared" si="31"/>
        <v>836410.69649760169</v>
      </c>
      <c r="I261" s="25">
        <f t="shared" si="25"/>
        <v>3136.5401118660061</v>
      </c>
      <c r="J261" s="25">
        <f t="shared" si="29"/>
        <v>839547.23660946765</v>
      </c>
      <c r="K261" s="6"/>
      <c r="L261" s="105" t="str">
        <f t="shared" si="26"/>
        <v/>
      </c>
      <c r="M261" s="106" t="str">
        <f t="shared" si="27"/>
        <v/>
      </c>
      <c r="N261" s="106" t="str">
        <f t="shared" si="30"/>
        <v/>
      </c>
      <c r="O261" s="107" t="str">
        <f t="shared" si="28"/>
        <v/>
      </c>
    </row>
    <row r="262" spans="7:15">
      <c r="G262" s="1">
        <v>253</v>
      </c>
      <c r="H262" s="22">
        <f t="shared" si="31"/>
        <v>841547.23660946765</v>
      </c>
      <c r="I262" s="22">
        <f t="shared" si="25"/>
        <v>3155.8021372855037</v>
      </c>
      <c r="J262" s="22">
        <f t="shared" si="29"/>
        <v>844703.03874675313</v>
      </c>
      <c r="L262" s="102" t="str">
        <f t="shared" si="26"/>
        <v/>
      </c>
      <c r="M262" s="103" t="str">
        <f t="shared" si="27"/>
        <v/>
      </c>
      <c r="N262" s="103" t="str">
        <f t="shared" si="30"/>
        <v/>
      </c>
      <c r="O262" s="104" t="str">
        <f t="shared" si="28"/>
        <v/>
      </c>
    </row>
    <row r="263" spans="7:15">
      <c r="G263" s="1">
        <v>254</v>
      </c>
      <c r="H263" s="22">
        <f t="shared" si="31"/>
        <v>846703.03874675313</v>
      </c>
      <c r="I263" s="22">
        <f t="shared" si="25"/>
        <v>3175.1363953003242</v>
      </c>
      <c r="J263" s="22">
        <f t="shared" si="29"/>
        <v>849878.1751420534</v>
      </c>
      <c r="L263" s="102" t="str">
        <f t="shared" si="26"/>
        <v/>
      </c>
      <c r="M263" s="103" t="str">
        <f t="shared" si="27"/>
        <v/>
      </c>
      <c r="N263" s="103" t="str">
        <f t="shared" si="30"/>
        <v/>
      </c>
      <c r="O263" s="104" t="str">
        <f t="shared" si="28"/>
        <v/>
      </c>
    </row>
    <row r="264" spans="7:15">
      <c r="G264" s="1">
        <v>255</v>
      </c>
      <c r="H264" s="22">
        <f t="shared" si="31"/>
        <v>851878.1751420534</v>
      </c>
      <c r="I264" s="22">
        <f t="shared" si="25"/>
        <v>3194.5431567827</v>
      </c>
      <c r="J264" s="22">
        <f t="shared" si="29"/>
        <v>855072.71829883615</v>
      </c>
      <c r="L264" s="102" t="str">
        <f t="shared" si="26"/>
        <v/>
      </c>
      <c r="M264" s="103" t="str">
        <f t="shared" si="27"/>
        <v/>
      </c>
      <c r="N264" s="103" t="str">
        <f t="shared" si="30"/>
        <v/>
      </c>
      <c r="O264" s="104" t="str">
        <f t="shared" si="28"/>
        <v/>
      </c>
    </row>
    <row r="265" spans="7:15">
      <c r="G265" s="1">
        <v>256</v>
      </c>
      <c r="H265" s="22">
        <f t="shared" si="31"/>
        <v>857072.71829883615</v>
      </c>
      <c r="I265" s="22">
        <f t="shared" si="25"/>
        <v>3214.0226936206354</v>
      </c>
      <c r="J265" s="22">
        <f t="shared" si="29"/>
        <v>860286.74099245679</v>
      </c>
      <c r="L265" s="102" t="str">
        <f t="shared" si="26"/>
        <v/>
      </c>
      <c r="M265" s="103" t="str">
        <f t="shared" si="27"/>
        <v/>
      </c>
      <c r="N265" s="103" t="str">
        <f t="shared" si="30"/>
        <v/>
      </c>
      <c r="O265" s="104" t="str">
        <f t="shared" si="28"/>
        <v/>
      </c>
    </row>
    <row r="266" spans="7:15">
      <c r="G266" s="1">
        <v>257</v>
      </c>
      <c r="H266" s="22">
        <f t="shared" si="31"/>
        <v>862286.74099245679</v>
      </c>
      <c r="I266" s="22">
        <f t="shared" ref="I266:I329" si="33">H266*($C$14/360*30)</f>
        <v>3233.5752787217129</v>
      </c>
      <c r="J266" s="22">
        <f t="shared" si="29"/>
        <v>865520.31627117854</v>
      </c>
      <c r="L266" s="102" t="str">
        <f t="shared" ref="L266:L329" si="34">IF(G266&lt;=$D$13,G266,"")</f>
        <v/>
      </c>
      <c r="M266" s="103" t="str">
        <f t="shared" ref="M266:M329" si="35">IF(L266="","",H266)</f>
        <v/>
      </c>
      <c r="N266" s="103" t="str">
        <f t="shared" si="30"/>
        <v/>
      </c>
      <c r="O266" s="104" t="str">
        <f t="shared" ref="O266:O329" si="36">IF(L266="","",J266)</f>
        <v/>
      </c>
    </row>
    <row r="267" spans="7:15">
      <c r="G267" s="1">
        <v>258</v>
      </c>
      <c r="H267" s="22">
        <f t="shared" si="31"/>
        <v>867520.31627117854</v>
      </c>
      <c r="I267" s="22">
        <f t="shared" si="33"/>
        <v>3253.2011860169196</v>
      </c>
      <c r="J267" s="22">
        <f t="shared" ref="J267:J330" si="37">+H267+I267</f>
        <v>870773.51745719544</v>
      </c>
      <c r="L267" s="102" t="str">
        <f t="shared" si="34"/>
        <v/>
      </c>
      <c r="M267" s="103" t="str">
        <f t="shared" si="35"/>
        <v/>
      </c>
      <c r="N267" s="103" t="str">
        <f t="shared" ref="N267:N330" si="38">IF(L267="","",I267)</f>
        <v/>
      </c>
      <c r="O267" s="104" t="str">
        <f t="shared" si="36"/>
        <v/>
      </c>
    </row>
    <row r="268" spans="7:15">
      <c r="G268" s="1">
        <v>259</v>
      </c>
      <c r="H268" s="22">
        <f t="shared" ref="H268:H331" si="39">J267+$C$17</f>
        <v>872773.51745719544</v>
      </c>
      <c r="I268" s="22">
        <f t="shared" si="33"/>
        <v>3272.900690464483</v>
      </c>
      <c r="J268" s="22">
        <f t="shared" si="37"/>
        <v>876046.41814765998</v>
      </c>
      <c r="L268" s="102" t="str">
        <f t="shared" si="34"/>
        <v/>
      </c>
      <c r="M268" s="103" t="str">
        <f t="shared" si="35"/>
        <v/>
      </c>
      <c r="N268" s="103" t="str">
        <f t="shared" si="38"/>
        <v/>
      </c>
      <c r="O268" s="104" t="str">
        <f t="shared" si="36"/>
        <v/>
      </c>
    </row>
    <row r="269" spans="7:15">
      <c r="G269" s="1">
        <v>260</v>
      </c>
      <c r="H269" s="22">
        <f t="shared" si="39"/>
        <v>878046.41814765998</v>
      </c>
      <c r="I269" s="22">
        <f t="shared" si="33"/>
        <v>3292.6740680537246</v>
      </c>
      <c r="J269" s="22">
        <f t="shared" si="37"/>
        <v>881339.0922157137</v>
      </c>
      <c r="L269" s="102" t="str">
        <f t="shared" si="34"/>
        <v/>
      </c>
      <c r="M269" s="103" t="str">
        <f t="shared" si="35"/>
        <v/>
      </c>
      <c r="N269" s="103" t="str">
        <f t="shared" si="38"/>
        <v/>
      </c>
      <c r="O269" s="104" t="str">
        <f t="shared" si="36"/>
        <v/>
      </c>
    </row>
    <row r="270" spans="7:15">
      <c r="G270" s="1">
        <v>261</v>
      </c>
      <c r="H270" s="22">
        <f t="shared" si="39"/>
        <v>883339.0922157137</v>
      </c>
      <c r="I270" s="22">
        <f t="shared" si="33"/>
        <v>3312.5215958089261</v>
      </c>
      <c r="J270" s="22">
        <f t="shared" si="37"/>
        <v>886651.61381152261</v>
      </c>
      <c r="L270" s="102" t="str">
        <f t="shared" si="34"/>
        <v/>
      </c>
      <c r="M270" s="103" t="str">
        <f t="shared" si="35"/>
        <v/>
      </c>
      <c r="N270" s="103" t="str">
        <f t="shared" si="38"/>
        <v/>
      </c>
      <c r="O270" s="104" t="str">
        <f t="shared" si="36"/>
        <v/>
      </c>
    </row>
    <row r="271" spans="7:15">
      <c r="G271" s="1">
        <v>262</v>
      </c>
      <c r="H271" s="22">
        <f t="shared" si="39"/>
        <v>888651.61381152261</v>
      </c>
      <c r="I271" s="22">
        <f t="shared" si="33"/>
        <v>3332.4435517932097</v>
      </c>
      <c r="J271" s="22">
        <f t="shared" si="37"/>
        <v>891984.05736331583</v>
      </c>
      <c r="L271" s="102" t="str">
        <f t="shared" si="34"/>
        <v/>
      </c>
      <c r="M271" s="103" t="str">
        <f t="shared" si="35"/>
        <v/>
      </c>
      <c r="N271" s="103" t="str">
        <f t="shared" si="38"/>
        <v/>
      </c>
      <c r="O271" s="104" t="str">
        <f t="shared" si="36"/>
        <v/>
      </c>
    </row>
    <row r="272" spans="7:15">
      <c r="G272" s="1">
        <v>263</v>
      </c>
      <c r="H272" s="22">
        <f t="shared" si="39"/>
        <v>893984.05736331583</v>
      </c>
      <c r="I272" s="22">
        <f t="shared" si="33"/>
        <v>3352.4402151124341</v>
      </c>
      <c r="J272" s="22">
        <f t="shared" si="37"/>
        <v>897336.49757842824</v>
      </c>
      <c r="L272" s="102" t="str">
        <f t="shared" si="34"/>
        <v/>
      </c>
      <c r="M272" s="103" t="str">
        <f t="shared" si="35"/>
        <v/>
      </c>
      <c r="N272" s="103" t="str">
        <f t="shared" si="38"/>
        <v/>
      </c>
      <c r="O272" s="104" t="str">
        <f t="shared" si="36"/>
        <v/>
      </c>
    </row>
    <row r="273" spans="7:15">
      <c r="G273" s="6">
        <v>264</v>
      </c>
      <c r="H273" s="25">
        <f t="shared" si="39"/>
        <v>899336.49757842824</v>
      </c>
      <c r="I273" s="25">
        <f t="shared" si="33"/>
        <v>3372.5118659191057</v>
      </c>
      <c r="J273" s="25">
        <f t="shared" si="37"/>
        <v>902709.00944434735</v>
      </c>
      <c r="K273" s="6"/>
      <c r="L273" s="105" t="str">
        <f t="shared" si="34"/>
        <v/>
      </c>
      <c r="M273" s="106" t="str">
        <f t="shared" si="35"/>
        <v/>
      </c>
      <c r="N273" s="106" t="str">
        <f t="shared" si="38"/>
        <v/>
      </c>
      <c r="O273" s="107" t="str">
        <f t="shared" si="36"/>
        <v/>
      </c>
    </row>
    <row r="274" spans="7:15">
      <c r="G274" s="1">
        <v>265</v>
      </c>
      <c r="H274" s="22">
        <f t="shared" si="39"/>
        <v>904709.00944434735</v>
      </c>
      <c r="I274" s="22">
        <f t="shared" si="33"/>
        <v>3392.6587854163026</v>
      </c>
      <c r="J274" s="22">
        <f t="shared" si="37"/>
        <v>908101.66822976363</v>
      </c>
      <c r="L274" s="102" t="str">
        <f t="shared" si="34"/>
        <v/>
      </c>
      <c r="M274" s="103" t="str">
        <f t="shared" si="35"/>
        <v/>
      </c>
      <c r="N274" s="103" t="str">
        <f t="shared" si="38"/>
        <v/>
      </c>
      <c r="O274" s="104" t="str">
        <f t="shared" si="36"/>
        <v/>
      </c>
    </row>
    <row r="275" spans="7:15">
      <c r="G275" s="1">
        <v>266</v>
      </c>
      <c r="H275" s="22">
        <f t="shared" si="39"/>
        <v>910101.66822976363</v>
      </c>
      <c r="I275" s="22">
        <f t="shared" si="33"/>
        <v>3412.8812558616137</v>
      </c>
      <c r="J275" s="22">
        <f t="shared" si="37"/>
        <v>913514.54948562523</v>
      </c>
      <c r="L275" s="102" t="str">
        <f t="shared" si="34"/>
        <v/>
      </c>
      <c r="M275" s="103" t="str">
        <f t="shared" si="35"/>
        <v/>
      </c>
      <c r="N275" s="103" t="str">
        <f t="shared" si="38"/>
        <v/>
      </c>
      <c r="O275" s="104" t="str">
        <f t="shared" si="36"/>
        <v/>
      </c>
    </row>
    <row r="276" spans="7:15">
      <c r="G276" s="1">
        <v>267</v>
      </c>
      <c r="H276" s="22">
        <f t="shared" si="39"/>
        <v>915514.54948562523</v>
      </c>
      <c r="I276" s="22">
        <f t="shared" si="33"/>
        <v>3433.1795605710945</v>
      </c>
      <c r="J276" s="22">
        <f t="shared" si="37"/>
        <v>918947.72904619633</v>
      </c>
      <c r="L276" s="102" t="str">
        <f t="shared" si="34"/>
        <v/>
      </c>
      <c r="M276" s="103" t="str">
        <f t="shared" si="35"/>
        <v/>
      </c>
      <c r="N276" s="103" t="str">
        <f t="shared" si="38"/>
        <v/>
      </c>
      <c r="O276" s="104" t="str">
        <f t="shared" si="36"/>
        <v/>
      </c>
    </row>
    <row r="277" spans="7:15">
      <c r="G277" s="1">
        <v>268</v>
      </c>
      <c r="H277" s="22">
        <f t="shared" si="39"/>
        <v>920947.72904619633</v>
      </c>
      <c r="I277" s="22">
        <f t="shared" si="33"/>
        <v>3453.553983923236</v>
      </c>
      <c r="J277" s="22">
        <f t="shared" si="37"/>
        <v>924401.28303011961</v>
      </c>
      <c r="L277" s="102" t="str">
        <f t="shared" si="34"/>
        <v/>
      </c>
      <c r="M277" s="103" t="str">
        <f t="shared" si="35"/>
        <v/>
      </c>
      <c r="N277" s="103" t="str">
        <f t="shared" si="38"/>
        <v/>
      </c>
      <c r="O277" s="104" t="str">
        <f t="shared" si="36"/>
        <v/>
      </c>
    </row>
    <row r="278" spans="7:15">
      <c r="G278" s="1">
        <v>269</v>
      </c>
      <c r="H278" s="22">
        <f t="shared" si="39"/>
        <v>926401.28303011961</v>
      </c>
      <c r="I278" s="22">
        <f t="shared" si="33"/>
        <v>3474.0048113629482</v>
      </c>
      <c r="J278" s="22">
        <f t="shared" si="37"/>
        <v>929875.28784148255</v>
      </c>
      <c r="L278" s="102" t="str">
        <f t="shared" si="34"/>
        <v/>
      </c>
      <c r="M278" s="103" t="str">
        <f t="shared" si="35"/>
        <v/>
      </c>
      <c r="N278" s="103" t="str">
        <f t="shared" si="38"/>
        <v/>
      </c>
      <c r="O278" s="104" t="str">
        <f t="shared" si="36"/>
        <v/>
      </c>
    </row>
    <row r="279" spans="7:15">
      <c r="G279" s="1">
        <v>270</v>
      </c>
      <c r="H279" s="22">
        <f t="shared" si="39"/>
        <v>931875.28784148255</v>
      </c>
      <c r="I279" s="22">
        <f t="shared" si="33"/>
        <v>3494.5323294055593</v>
      </c>
      <c r="J279" s="22">
        <f t="shared" si="37"/>
        <v>935369.8201708881</v>
      </c>
      <c r="L279" s="102" t="str">
        <f t="shared" si="34"/>
        <v/>
      </c>
      <c r="M279" s="103" t="str">
        <f t="shared" si="35"/>
        <v/>
      </c>
      <c r="N279" s="103" t="str">
        <f t="shared" si="38"/>
        <v/>
      </c>
      <c r="O279" s="104" t="str">
        <f t="shared" si="36"/>
        <v/>
      </c>
    </row>
    <row r="280" spans="7:15">
      <c r="G280" s="1">
        <v>271</v>
      </c>
      <c r="H280" s="22">
        <f t="shared" si="39"/>
        <v>937369.8201708881</v>
      </c>
      <c r="I280" s="22">
        <f t="shared" si="33"/>
        <v>3515.13682564083</v>
      </c>
      <c r="J280" s="22">
        <f t="shared" si="37"/>
        <v>940884.9569965289</v>
      </c>
      <c r="L280" s="102" t="str">
        <f t="shared" si="34"/>
        <v/>
      </c>
      <c r="M280" s="103" t="str">
        <f t="shared" si="35"/>
        <v/>
      </c>
      <c r="N280" s="103" t="str">
        <f t="shared" si="38"/>
        <v/>
      </c>
      <c r="O280" s="104" t="str">
        <f t="shared" si="36"/>
        <v/>
      </c>
    </row>
    <row r="281" spans="7:15">
      <c r="G281" s="1">
        <v>272</v>
      </c>
      <c r="H281" s="22">
        <f t="shared" si="39"/>
        <v>942884.9569965289</v>
      </c>
      <c r="I281" s="22">
        <f t="shared" si="33"/>
        <v>3535.8185887369832</v>
      </c>
      <c r="J281" s="22">
        <f t="shared" si="37"/>
        <v>946420.77558526583</v>
      </c>
      <c r="L281" s="102" t="str">
        <f t="shared" si="34"/>
        <v/>
      </c>
      <c r="M281" s="103" t="str">
        <f t="shared" si="35"/>
        <v/>
      </c>
      <c r="N281" s="103" t="str">
        <f t="shared" si="38"/>
        <v/>
      </c>
      <c r="O281" s="104" t="str">
        <f t="shared" si="36"/>
        <v/>
      </c>
    </row>
    <row r="282" spans="7:15">
      <c r="G282" s="1">
        <v>273</v>
      </c>
      <c r="H282" s="22">
        <f t="shared" si="39"/>
        <v>948420.77558526583</v>
      </c>
      <c r="I282" s="22">
        <f t="shared" si="33"/>
        <v>3556.5779084447468</v>
      </c>
      <c r="J282" s="22">
        <f t="shared" si="37"/>
        <v>951977.35349371063</v>
      </c>
      <c r="L282" s="102" t="str">
        <f t="shared" si="34"/>
        <v/>
      </c>
      <c r="M282" s="103" t="str">
        <f t="shared" si="35"/>
        <v/>
      </c>
      <c r="N282" s="103" t="str">
        <f t="shared" si="38"/>
        <v/>
      </c>
      <c r="O282" s="104" t="str">
        <f t="shared" si="36"/>
        <v/>
      </c>
    </row>
    <row r="283" spans="7:15">
      <c r="G283" s="1">
        <v>274</v>
      </c>
      <c r="H283" s="22">
        <f t="shared" si="39"/>
        <v>953977.35349371063</v>
      </c>
      <c r="I283" s="22">
        <f t="shared" si="33"/>
        <v>3577.4150756014146</v>
      </c>
      <c r="J283" s="22">
        <f t="shared" si="37"/>
        <v>957554.76856931206</v>
      </c>
      <c r="L283" s="102" t="str">
        <f t="shared" si="34"/>
        <v/>
      </c>
      <c r="M283" s="103" t="str">
        <f t="shared" si="35"/>
        <v/>
      </c>
      <c r="N283" s="103" t="str">
        <f t="shared" si="38"/>
        <v/>
      </c>
      <c r="O283" s="104" t="str">
        <f t="shared" si="36"/>
        <v/>
      </c>
    </row>
    <row r="284" spans="7:15">
      <c r="G284" s="1">
        <v>275</v>
      </c>
      <c r="H284" s="22">
        <f t="shared" si="39"/>
        <v>959554.76856931206</v>
      </c>
      <c r="I284" s="22">
        <f t="shared" si="33"/>
        <v>3598.33038213492</v>
      </c>
      <c r="J284" s="22">
        <f t="shared" si="37"/>
        <v>963153.09895144694</v>
      </c>
      <c r="L284" s="102" t="str">
        <f t="shared" si="34"/>
        <v/>
      </c>
      <c r="M284" s="103" t="str">
        <f t="shared" si="35"/>
        <v/>
      </c>
      <c r="N284" s="103" t="str">
        <f t="shared" si="38"/>
        <v/>
      </c>
      <c r="O284" s="104" t="str">
        <f t="shared" si="36"/>
        <v/>
      </c>
    </row>
    <row r="285" spans="7:15">
      <c r="G285" s="6">
        <v>276</v>
      </c>
      <c r="H285" s="25">
        <f t="shared" si="39"/>
        <v>965153.09895144694</v>
      </c>
      <c r="I285" s="25">
        <f t="shared" si="33"/>
        <v>3619.3241210679257</v>
      </c>
      <c r="J285" s="25">
        <f t="shared" si="37"/>
        <v>968772.42307251482</v>
      </c>
      <c r="K285" s="6"/>
      <c r="L285" s="105" t="str">
        <f t="shared" si="34"/>
        <v/>
      </c>
      <c r="M285" s="106" t="str">
        <f t="shared" si="35"/>
        <v/>
      </c>
      <c r="N285" s="106" t="str">
        <f t="shared" si="38"/>
        <v/>
      </c>
      <c r="O285" s="107" t="str">
        <f t="shared" si="36"/>
        <v/>
      </c>
    </row>
    <row r="286" spans="7:15">
      <c r="G286" s="1">
        <v>277</v>
      </c>
      <c r="H286" s="22">
        <f t="shared" si="39"/>
        <v>970772.42307251482</v>
      </c>
      <c r="I286" s="22">
        <f t="shared" si="33"/>
        <v>3640.3965865219307</v>
      </c>
      <c r="J286" s="22">
        <f t="shared" si="37"/>
        <v>974412.8196590367</v>
      </c>
      <c r="L286" s="102" t="str">
        <f t="shared" si="34"/>
        <v/>
      </c>
      <c r="M286" s="103" t="str">
        <f t="shared" si="35"/>
        <v/>
      </c>
      <c r="N286" s="103" t="str">
        <f t="shared" si="38"/>
        <v/>
      </c>
      <c r="O286" s="104" t="str">
        <f t="shared" si="36"/>
        <v/>
      </c>
    </row>
    <row r="287" spans="7:15">
      <c r="G287" s="1">
        <v>278</v>
      </c>
      <c r="H287" s="22">
        <f t="shared" si="39"/>
        <v>976412.8196590367</v>
      </c>
      <c r="I287" s="22">
        <f t="shared" si="33"/>
        <v>3661.5480737213875</v>
      </c>
      <c r="J287" s="22">
        <f t="shared" si="37"/>
        <v>980074.36773275805</v>
      </c>
      <c r="L287" s="102" t="str">
        <f t="shared" si="34"/>
        <v/>
      </c>
      <c r="M287" s="103" t="str">
        <f t="shared" si="35"/>
        <v/>
      </c>
      <c r="N287" s="103" t="str">
        <f t="shared" si="38"/>
        <v/>
      </c>
      <c r="O287" s="104" t="str">
        <f t="shared" si="36"/>
        <v/>
      </c>
    </row>
    <row r="288" spans="7:15">
      <c r="G288" s="1">
        <v>279</v>
      </c>
      <c r="H288" s="22">
        <f t="shared" si="39"/>
        <v>982074.36773275805</v>
      </c>
      <c r="I288" s="22">
        <f t="shared" si="33"/>
        <v>3682.7788789978426</v>
      </c>
      <c r="J288" s="22">
        <f t="shared" si="37"/>
        <v>985757.14661175595</v>
      </c>
      <c r="L288" s="102" t="str">
        <f t="shared" si="34"/>
        <v/>
      </c>
      <c r="M288" s="103" t="str">
        <f t="shared" si="35"/>
        <v/>
      </c>
      <c r="N288" s="103" t="str">
        <f t="shared" si="38"/>
        <v/>
      </c>
      <c r="O288" s="104" t="str">
        <f t="shared" si="36"/>
        <v/>
      </c>
    </row>
    <row r="289" spans="7:15">
      <c r="G289" s="1">
        <v>280</v>
      </c>
      <c r="H289" s="22">
        <f t="shared" si="39"/>
        <v>987757.14661175595</v>
      </c>
      <c r="I289" s="22">
        <f t="shared" si="33"/>
        <v>3704.0892997940846</v>
      </c>
      <c r="J289" s="22">
        <f t="shared" si="37"/>
        <v>991461.23591155</v>
      </c>
      <c r="L289" s="102" t="str">
        <f t="shared" si="34"/>
        <v/>
      </c>
      <c r="M289" s="103" t="str">
        <f t="shared" si="35"/>
        <v/>
      </c>
      <c r="N289" s="103" t="str">
        <f t="shared" si="38"/>
        <v/>
      </c>
      <c r="O289" s="104" t="str">
        <f t="shared" si="36"/>
        <v/>
      </c>
    </row>
    <row r="290" spans="7:15">
      <c r="G290" s="1">
        <v>281</v>
      </c>
      <c r="H290" s="22">
        <f t="shared" si="39"/>
        <v>993461.23591155</v>
      </c>
      <c r="I290" s="22">
        <f t="shared" si="33"/>
        <v>3725.4796346683124</v>
      </c>
      <c r="J290" s="22">
        <f t="shared" si="37"/>
        <v>997186.71554621833</v>
      </c>
      <c r="L290" s="102" t="str">
        <f t="shared" si="34"/>
        <v/>
      </c>
      <c r="M290" s="103" t="str">
        <f t="shared" si="35"/>
        <v/>
      </c>
      <c r="N290" s="103" t="str">
        <f t="shared" si="38"/>
        <v/>
      </c>
      <c r="O290" s="104" t="str">
        <f t="shared" si="36"/>
        <v/>
      </c>
    </row>
    <row r="291" spans="7:15">
      <c r="G291" s="1">
        <v>282</v>
      </c>
      <c r="H291" s="22">
        <f t="shared" si="39"/>
        <v>999186.71554621833</v>
      </c>
      <c r="I291" s="22">
        <f t="shared" si="33"/>
        <v>3746.9501832983187</v>
      </c>
      <c r="J291" s="22">
        <f t="shared" si="37"/>
        <v>1002933.6657295167</v>
      </c>
      <c r="L291" s="102" t="str">
        <f t="shared" si="34"/>
        <v/>
      </c>
      <c r="M291" s="103" t="str">
        <f t="shared" si="35"/>
        <v/>
      </c>
      <c r="N291" s="103" t="str">
        <f t="shared" si="38"/>
        <v/>
      </c>
      <c r="O291" s="104" t="str">
        <f t="shared" si="36"/>
        <v/>
      </c>
    </row>
    <row r="292" spans="7:15">
      <c r="G292" s="1">
        <v>283</v>
      </c>
      <c r="H292" s="22">
        <f t="shared" si="39"/>
        <v>1004933.6657295167</v>
      </c>
      <c r="I292" s="22">
        <f t="shared" si="33"/>
        <v>3768.5012464856873</v>
      </c>
      <c r="J292" s="22">
        <f t="shared" si="37"/>
        <v>1008702.1669760024</v>
      </c>
      <c r="L292" s="102" t="str">
        <f t="shared" si="34"/>
        <v/>
      </c>
      <c r="M292" s="103" t="str">
        <f t="shared" si="35"/>
        <v/>
      </c>
      <c r="N292" s="103" t="str">
        <f t="shared" si="38"/>
        <v/>
      </c>
      <c r="O292" s="104" t="str">
        <f t="shared" si="36"/>
        <v/>
      </c>
    </row>
    <row r="293" spans="7:15">
      <c r="G293" s="1">
        <v>284</v>
      </c>
      <c r="H293" s="22">
        <f t="shared" si="39"/>
        <v>1010702.1669760024</v>
      </c>
      <c r="I293" s="22">
        <f t="shared" si="33"/>
        <v>3790.1331261600089</v>
      </c>
      <c r="J293" s="22">
        <f t="shared" si="37"/>
        <v>1014492.3001021624</v>
      </c>
      <c r="L293" s="102" t="str">
        <f t="shared" si="34"/>
        <v/>
      </c>
      <c r="M293" s="103" t="str">
        <f t="shared" si="35"/>
        <v/>
      </c>
      <c r="N293" s="103" t="str">
        <f t="shared" si="38"/>
        <v/>
      </c>
      <c r="O293" s="104" t="str">
        <f t="shared" si="36"/>
        <v/>
      </c>
    </row>
    <row r="294" spans="7:15">
      <c r="G294" s="1">
        <v>285</v>
      </c>
      <c r="H294" s="22">
        <f t="shared" si="39"/>
        <v>1016492.3001021624</v>
      </c>
      <c r="I294" s="22">
        <f t="shared" si="33"/>
        <v>3811.8461253831088</v>
      </c>
      <c r="J294" s="22">
        <f t="shared" si="37"/>
        <v>1020304.1462275456</v>
      </c>
      <c r="L294" s="102" t="str">
        <f t="shared" si="34"/>
        <v/>
      </c>
      <c r="M294" s="103" t="str">
        <f t="shared" si="35"/>
        <v/>
      </c>
      <c r="N294" s="103" t="str">
        <f t="shared" si="38"/>
        <v/>
      </c>
      <c r="O294" s="104" t="str">
        <f t="shared" si="36"/>
        <v/>
      </c>
    </row>
    <row r="295" spans="7:15">
      <c r="G295" s="1">
        <v>286</v>
      </c>
      <c r="H295" s="22">
        <f t="shared" si="39"/>
        <v>1022304.1462275456</v>
      </c>
      <c r="I295" s="22">
        <f t="shared" si="33"/>
        <v>3833.6405483532958</v>
      </c>
      <c r="J295" s="22">
        <f t="shared" si="37"/>
        <v>1026137.7867758989</v>
      </c>
      <c r="L295" s="102" t="str">
        <f t="shared" si="34"/>
        <v/>
      </c>
      <c r="M295" s="103" t="str">
        <f t="shared" si="35"/>
        <v/>
      </c>
      <c r="N295" s="103" t="str">
        <f t="shared" si="38"/>
        <v/>
      </c>
      <c r="O295" s="104" t="str">
        <f t="shared" si="36"/>
        <v/>
      </c>
    </row>
    <row r="296" spans="7:15">
      <c r="G296" s="1">
        <v>287</v>
      </c>
      <c r="H296" s="22">
        <f t="shared" si="39"/>
        <v>1028137.7867758989</v>
      </c>
      <c r="I296" s="22">
        <f t="shared" si="33"/>
        <v>3855.5167004096206</v>
      </c>
      <c r="J296" s="22">
        <f t="shared" si="37"/>
        <v>1031993.3034763085</v>
      </c>
      <c r="L296" s="102" t="str">
        <f t="shared" si="34"/>
        <v/>
      </c>
      <c r="M296" s="103" t="str">
        <f t="shared" si="35"/>
        <v/>
      </c>
      <c r="N296" s="103" t="str">
        <f t="shared" si="38"/>
        <v/>
      </c>
      <c r="O296" s="104" t="str">
        <f t="shared" si="36"/>
        <v/>
      </c>
    </row>
    <row r="297" spans="7:15">
      <c r="G297" s="6">
        <v>288</v>
      </c>
      <c r="H297" s="25">
        <f t="shared" si="39"/>
        <v>1033993.3034763085</v>
      </c>
      <c r="I297" s="25">
        <f t="shared" si="33"/>
        <v>3877.4748880361567</v>
      </c>
      <c r="J297" s="25">
        <f t="shared" si="37"/>
        <v>1037870.7783643446</v>
      </c>
      <c r="K297" s="6"/>
      <c r="L297" s="105" t="str">
        <f t="shared" si="34"/>
        <v/>
      </c>
      <c r="M297" s="106" t="str">
        <f t="shared" si="35"/>
        <v/>
      </c>
      <c r="N297" s="106" t="str">
        <f t="shared" si="38"/>
        <v/>
      </c>
      <c r="O297" s="107" t="str">
        <f t="shared" si="36"/>
        <v/>
      </c>
    </row>
    <row r="298" spans="7:15">
      <c r="G298" s="1">
        <v>289</v>
      </c>
      <c r="H298" s="22">
        <f t="shared" si="39"/>
        <v>1039870.7783643446</v>
      </c>
      <c r="I298" s="22">
        <f t="shared" si="33"/>
        <v>3899.5154188662923</v>
      </c>
      <c r="J298" s="22">
        <f t="shared" si="37"/>
        <v>1043770.2937832109</v>
      </c>
      <c r="L298" s="102" t="str">
        <f t="shared" si="34"/>
        <v/>
      </c>
      <c r="M298" s="103" t="str">
        <f t="shared" si="35"/>
        <v/>
      </c>
      <c r="N298" s="103" t="str">
        <f t="shared" si="38"/>
        <v/>
      </c>
      <c r="O298" s="104" t="str">
        <f t="shared" si="36"/>
        <v/>
      </c>
    </row>
    <row r="299" spans="7:15">
      <c r="G299" s="1">
        <v>290</v>
      </c>
      <c r="H299" s="22">
        <f t="shared" si="39"/>
        <v>1045770.2937832109</v>
      </c>
      <c r="I299" s="22">
        <f t="shared" si="33"/>
        <v>3921.6386016870406</v>
      </c>
      <c r="J299" s="22">
        <f t="shared" si="37"/>
        <v>1049691.932384898</v>
      </c>
      <c r="L299" s="102" t="str">
        <f t="shared" si="34"/>
        <v/>
      </c>
      <c r="M299" s="103" t="str">
        <f t="shared" si="35"/>
        <v/>
      </c>
      <c r="N299" s="103" t="str">
        <f t="shared" si="38"/>
        <v/>
      </c>
      <c r="O299" s="104" t="str">
        <f t="shared" si="36"/>
        <v/>
      </c>
    </row>
    <row r="300" spans="7:15">
      <c r="G300" s="1">
        <v>291</v>
      </c>
      <c r="H300" s="22">
        <f t="shared" si="39"/>
        <v>1051691.932384898</v>
      </c>
      <c r="I300" s="22">
        <f t="shared" si="33"/>
        <v>3943.8447464433671</v>
      </c>
      <c r="J300" s="22">
        <f t="shared" si="37"/>
        <v>1055635.7771313414</v>
      </c>
      <c r="L300" s="102" t="str">
        <f t="shared" si="34"/>
        <v/>
      </c>
      <c r="M300" s="103" t="str">
        <f t="shared" si="35"/>
        <v/>
      </c>
      <c r="N300" s="103" t="str">
        <f t="shared" si="38"/>
        <v/>
      </c>
      <c r="O300" s="104" t="str">
        <f t="shared" si="36"/>
        <v/>
      </c>
    </row>
    <row r="301" spans="7:15">
      <c r="G301" s="1">
        <v>292</v>
      </c>
      <c r="H301" s="22">
        <f t="shared" si="39"/>
        <v>1057635.7771313414</v>
      </c>
      <c r="I301" s="22">
        <f t="shared" si="33"/>
        <v>3966.13416424253</v>
      </c>
      <c r="J301" s="22">
        <f t="shared" si="37"/>
        <v>1061601.9112955839</v>
      </c>
      <c r="L301" s="102" t="str">
        <f t="shared" si="34"/>
        <v/>
      </c>
      <c r="M301" s="103" t="str">
        <f t="shared" si="35"/>
        <v/>
      </c>
      <c r="N301" s="103" t="str">
        <f t="shared" si="38"/>
        <v/>
      </c>
      <c r="O301" s="104" t="str">
        <f t="shared" si="36"/>
        <v/>
      </c>
    </row>
    <row r="302" spans="7:15">
      <c r="G302" s="1">
        <v>293</v>
      </c>
      <c r="H302" s="22">
        <f t="shared" si="39"/>
        <v>1063601.9112955839</v>
      </c>
      <c r="I302" s="22">
        <f t="shared" si="33"/>
        <v>3988.5071673584398</v>
      </c>
      <c r="J302" s="22">
        <f t="shared" si="37"/>
        <v>1067590.4184629424</v>
      </c>
      <c r="L302" s="102" t="str">
        <f t="shared" si="34"/>
        <v/>
      </c>
      <c r="M302" s="103" t="str">
        <f t="shared" si="35"/>
        <v/>
      </c>
      <c r="N302" s="103" t="str">
        <f t="shared" si="38"/>
        <v/>
      </c>
      <c r="O302" s="104" t="str">
        <f t="shared" si="36"/>
        <v/>
      </c>
    </row>
    <row r="303" spans="7:15">
      <c r="G303" s="1">
        <v>294</v>
      </c>
      <c r="H303" s="22">
        <f t="shared" si="39"/>
        <v>1069590.4184629424</v>
      </c>
      <c r="I303" s="22">
        <f t="shared" si="33"/>
        <v>4010.9640692360335</v>
      </c>
      <c r="J303" s="22">
        <f t="shared" si="37"/>
        <v>1073601.3825321784</v>
      </c>
      <c r="L303" s="102" t="str">
        <f t="shared" si="34"/>
        <v/>
      </c>
      <c r="M303" s="103" t="str">
        <f t="shared" si="35"/>
        <v/>
      </c>
      <c r="N303" s="103" t="str">
        <f t="shared" si="38"/>
        <v/>
      </c>
      <c r="O303" s="104" t="str">
        <f t="shared" si="36"/>
        <v/>
      </c>
    </row>
    <row r="304" spans="7:15">
      <c r="G304" s="1">
        <v>295</v>
      </c>
      <c r="H304" s="22">
        <f t="shared" si="39"/>
        <v>1075601.3825321784</v>
      </c>
      <c r="I304" s="22">
        <f t="shared" si="33"/>
        <v>4033.5051844956688</v>
      </c>
      <c r="J304" s="22">
        <f t="shared" si="37"/>
        <v>1079634.887716674</v>
      </c>
      <c r="L304" s="102" t="str">
        <f t="shared" si="34"/>
        <v/>
      </c>
      <c r="M304" s="103" t="str">
        <f t="shared" si="35"/>
        <v/>
      </c>
      <c r="N304" s="103" t="str">
        <f t="shared" si="38"/>
        <v/>
      </c>
      <c r="O304" s="104" t="str">
        <f t="shared" si="36"/>
        <v/>
      </c>
    </row>
    <row r="305" spans="7:15">
      <c r="G305" s="1">
        <v>296</v>
      </c>
      <c r="H305" s="22">
        <f t="shared" si="39"/>
        <v>1081634.887716674</v>
      </c>
      <c r="I305" s="22">
        <f t="shared" si="33"/>
        <v>4056.1308289375274</v>
      </c>
      <c r="J305" s="22">
        <f t="shared" si="37"/>
        <v>1085691.0185456115</v>
      </c>
      <c r="L305" s="102" t="str">
        <f t="shared" si="34"/>
        <v/>
      </c>
      <c r="M305" s="103" t="str">
        <f t="shared" si="35"/>
        <v/>
      </c>
      <c r="N305" s="103" t="str">
        <f t="shared" si="38"/>
        <v/>
      </c>
      <c r="O305" s="104" t="str">
        <f t="shared" si="36"/>
        <v/>
      </c>
    </row>
    <row r="306" spans="7:15">
      <c r="G306" s="1">
        <v>297</v>
      </c>
      <c r="H306" s="22">
        <f t="shared" si="39"/>
        <v>1087691.0185456115</v>
      </c>
      <c r="I306" s="22">
        <f t="shared" si="33"/>
        <v>4078.841319546043</v>
      </c>
      <c r="J306" s="22">
        <f t="shared" si="37"/>
        <v>1091769.8598651576</v>
      </c>
      <c r="L306" s="102" t="str">
        <f t="shared" si="34"/>
        <v/>
      </c>
      <c r="M306" s="103" t="str">
        <f t="shared" si="35"/>
        <v/>
      </c>
      <c r="N306" s="103" t="str">
        <f t="shared" si="38"/>
        <v/>
      </c>
      <c r="O306" s="104" t="str">
        <f t="shared" si="36"/>
        <v/>
      </c>
    </row>
    <row r="307" spans="7:15">
      <c r="G307" s="1">
        <v>298</v>
      </c>
      <c r="H307" s="22">
        <f t="shared" si="39"/>
        <v>1093769.8598651576</v>
      </c>
      <c r="I307" s="22">
        <f t="shared" si="33"/>
        <v>4101.6369744943413</v>
      </c>
      <c r="J307" s="22">
        <f t="shared" si="37"/>
        <v>1097871.4968396521</v>
      </c>
      <c r="L307" s="102" t="str">
        <f t="shared" si="34"/>
        <v/>
      </c>
      <c r="M307" s="103" t="str">
        <f t="shared" si="35"/>
        <v/>
      </c>
      <c r="N307" s="103" t="str">
        <f t="shared" si="38"/>
        <v/>
      </c>
      <c r="O307" s="104" t="str">
        <f t="shared" si="36"/>
        <v/>
      </c>
    </row>
    <row r="308" spans="7:15">
      <c r="G308" s="1">
        <v>299</v>
      </c>
      <c r="H308" s="22">
        <f t="shared" si="39"/>
        <v>1099871.4968396521</v>
      </c>
      <c r="I308" s="22">
        <f t="shared" si="33"/>
        <v>4124.5181131486952</v>
      </c>
      <c r="J308" s="22">
        <f t="shared" si="37"/>
        <v>1103996.0149528007</v>
      </c>
      <c r="L308" s="102" t="str">
        <f t="shared" si="34"/>
        <v/>
      </c>
      <c r="M308" s="103" t="str">
        <f t="shared" si="35"/>
        <v/>
      </c>
      <c r="N308" s="103" t="str">
        <f t="shared" si="38"/>
        <v/>
      </c>
      <c r="O308" s="104" t="str">
        <f t="shared" si="36"/>
        <v/>
      </c>
    </row>
    <row r="309" spans="7:15">
      <c r="G309" s="6">
        <v>300</v>
      </c>
      <c r="H309" s="25">
        <f t="shared" si="39"/>
        <v>1105996.0149528007</v>
      </c>
      <c r="I309" s="25">
        <f t="shared" si="33"/>
        <v>4147.4850560730029</v>
      </c>
      <c r="J309" s="25">
        <f t="shared" si="37"/>
        <v>1110143.5000088736</v>
      </c>
      <c r="K309" s="6"/>
      <c r="L309" s="105" t="str">
        <f t="shared" si="34"/>
        <v/>
      </c>
      <c r="M309" s="106" t="str">
        <f t="shared" si="35"/>
        <v/>
      </c>
      <c r="N309" s="106" t="str">
        <f t="shared" si="38"/>
        <v/>
      </c>
      <c r="O309" s="107" t="str">
        <f t="shared" si="36"/>
        <v/>
      </c>
    </row>
    <row r="310" spans="7:15">
      <c r="G310" s="1">
        <v>301</v>
      </c>
      <c r="H310" s="22">
        <f t="shared" si="39"/>
        <v>1112143.5000088736</v>
      </c>
      <c r="I310" s="22">
        <f t="shared" si="33"/>
        <v>4170.5381250332757</v>
      </c>
      <c r="J310" s="22">
        <f t="shared" si="37"/>
        <v>1116314.0381339069</v>
      </c>
      <c r="L310" s="102" t="str">
        <f t="shared" si="34"/>
        <v/>
      </c>
      <c r="M310" s="103" t="str">
        <f t="shared" si="35"/>
        <v/>
      </c>
      <c r="N310" s="103" t="str">
        <f t="shared" si="38"/>
        <v/>
      </c>
      <c r="O310" s="104" t="str">
        <f t="shared" si="36"/>
        <v/>
      </c>
    </row>
    <row r="311" spans="7:15">
      <c r="G311" s="1">
        <v>302</v>
      </c>
      <c r="H311" s="22">
        <f t="shared" si="39"/>
        <v>1118314.0381339069</v>
      </c>
      <c r="I311" s="22">
        <f t="shared" si="33"/>
        <v>4193.6776430021509</v>
      </c>
      <c r="J311" s="22">
        <f t="shared" si="37"/>
        <v>1122507.7157769091</v>
      </c>
      <c r="L311" s="102" t="str">
        <f t="shared" si="34"/>
        <v/>
      </c>
      <c r="M311" s="103" t="str">
        <f t="shared" si="35"/>
        <v/>
      </c>
      <c r="N311" s="103" t="str">
        <f t="shared" si="38"/>
        <v/>
      </c>
      <c r="O311" s="104" t="str">
        <f t="shared" si="36"/>
        <v/>
      </c>
    </row>
    <row r="312" spans="7:15">
      <c r="G312" s="1">
        <v>303</v>
      </c>
      <c r="H312" s="22">
        <f t="shared" si="39"/>
        <v>1124507.7157769091</v>
      </c>
      <c r="I312" s="22">
        <f t="shared" si="33"/>
        <v>4216.9039341634088</v>
      </c>
      <c r="J312" s="22">
        <f t="shared" si="37"/>
        <v>1128724.6197110726</v>
      </c>
      <c r="L312" s="102" t="str">
        <f t="shared" si="34"/>
        <v/>
      </c>
      <c r="M312" s="103" t="str">
        <f t="shared" si="35"/>
        <v/>
      </c>
      <c r="N312" s="103" t="str">
        <f t="shared" si="38"/>
        <v/>
      </c>
      <c r="O312" s="104" t="str">
        <f t="shared" si="36"/>
        <v/>
      </c>
    </row>
    <row r="313" spans="7:15">
      <c r="G313" s="1">
        <v>304</v>
      </c>
      <c r="H313" s="22">
        <f t="shared" si="39"/>
        <v>1130724.6197110726</v>
      </c>
      <c r="I313" s="22">
        <f t="shared" si="33"/>
        <v>4240.2173239165222</v>
      </c>
      <c r="J313" s="22">
        <f t="shared" si="37"/>
        <v>1134964.8370349891</v>
      </c>
      <c r="L313" s="102" t="str">
        <f t="shared" si="34"/>
        <v/>
      </c>
      <c r="M313" s="103" t="str">
        <f t="shared" si="35"/>
        <v/>
      </c>
      <c r="N313" s="103" t="str">
        <f t="shared" si="38"/>
        <v/>
      </c>
      <c r="O313" s="104" t="str">
        <f t="shared" si="36"/>
        <v/>
      </c>
    </row>
    <row r="314" spans="7:15">
      <c r="G314" s="1">
        <v>305</v>
      </c>
      <c r="H314" s="22">
        <f t="shared" si="39"/>
        <v>1136964.8370349891</v>
      </c>
      <c r="I314" s="22">
        <f t="shared" si="33"/>
        <v>4263.6181388812092</v>
      </c>
      <c r="J314" s="22">
        <f t="shared" si="37"/>
        <v>1141228.4551738703</v>
      </c>
      <c r="L314" s="102" t="str">
        <f t="shared" si="34"/>
        <v/>
      </c>
      <c r="M314" s="103" t="str">
        <f t="shared" si="35"/>
        <v/>
      </c>
      <c r="N314" s="103" t="str">
        <f t="shared" si="38"/>
        <v/>
      </c>
      <c r="O314" s="104" t="str">
        <f t="shared" si="36"/>
        <v/>
      </c>
    </row>
    <row r="315" spans="7:15">
      <c r="G315" s="1">
        <v>306</v>
      </c>
      <c r="H315" s="22">
        <f t="shared" si="39"/>
        <v>1143228.4551738703</v>
      </c>
      <c r="I315" s="22">
        <f t="shared" si="33"/>
        <v>4287.1067069020137</v>
      </c>
      <c r="J315" s="22">
        <f t="shared" si="37"/>
        <v>1147515.5618807722</v>
      </c>
      <c r="L315" s="102" t="str">
        <f t="shared" si="34"/>
        <v/>
      </c>
      <c r="M315" s="103" t="str">
        <f t="shared" si="35"/>
        <v/>
      </c>
      <c r="N315" s="103" t="str">
        <f t="shared" si="38"/>
        <v/>
      </c>
      <c r="O315" s="104" t="str">
        <f t="shared" si="36"/>
        <v/>
      </c>
    </row>
    <row r="316" spans="7:15">
      <c r="G316" s="1">
        <v>307</v>
      </c>
      <c r="H316" s="22">
        <f t="shared" si="39"/>
        <v>1149515.5618807722</v>
      </c>
      <c r="I316" s="22">
        <f t="shared" si="33"/>
        <v>4310.6833570528961</v>
      </c>
      <c r="J316" s="22">
        <f t="shared" si="37"/>
        <v>1153826.2452378252</v>
      </c>
      <c r="L316" s="102" t="str">
        <f t="shared" si="34"/>
        <v/>
      </c>
      <c r="M316" s="103" t="str">
        <f t="shared" si="35"/>
        <v/>
      </c>
      <c r="N316" s="103" t="str">
        <f t="shared" si="38"/>
        <v/>
      </c>
      <c r="O316" s="104" t="str">
        <f t="shared" si="36"/>
        <v/>
      </c>
    </row>
    <row r="317" spans="7:15">
      <c r="G317" s="1">
        <v>308</v>
      </c>
      <c r="H317" s="22">
        <f t="shared" si="39"/>
        <v>1155826.2452378252</v>
      </c>
      <c r="I317" s="22">
        <f t="shared" si="33"/>
        <v>4334.348419641844</v>
      </c>
      <c r="J317" s="22">
        <f t="shared" si="37"/>
        <v>1160160.593657467</v>
      </c>
      <c r="L317" s="102" t="str">
        <f t="shared" si="34"/>
        <v/>
      </c>
      <c r="M317" s="103" t="str">
        <f t="shared" si="35"/>
        <v/>
      </c>
      <c r="N317" s="103" t="str">
        <f t="shared" si="38"/>
        <v/>
      </c>
      <c r="O317" s="104" t="str">
        <f t="shared" si="36"/>
        <v/>
      </c>
    </row>
    <row r="318" spans="7:15">
      <c r="G318" s="1">
        <v>309</v>
      </c>
      <c r="H318" s="22">
        <f t="shared" si="39"/>
        <v>1162160.593657467</v>
      </c>
      <c r="I318" s="22">
        <f t="shared" si="33"/>
        <v>4358.1022262155011</v>
      </c>
      <c r="J318" s="22">
        <f t="shared" si="37"/>
        <v>1166518.6958836825</v>
      </c>
      <c r="L318" s="102" t="str">
        <f t="shared" si="34"/>
        <v/>
      </c>
      <c r="M318" s="103" t="str">
        <f t="shared" si="35"/>
        <v/>
      </c>
      <c r="N318" s="103" t="str">
        <f t="shared" si="38"/>
        <v/>
      </c>
      <c r="O318" s="104" t="str">
        <f t="shared" si="36"/>
        <v/>
      </c>
    </row>
    <row r="319" spans="7:15">
      <c r="G319" s="1">
        <v>310</v>
      </c>
      <c r="H319" s="22">
        <f t="shared" si="39"/>
        <v>1168518.6958836825</v>
      </c>
      <c r="I319" s="22">
        <f t="shared" si="33"/>
        <v>4381.9451095638087</v>
      </c>
      <c r="J319" s="22">
        <f t="shared" si="37"/>
        <v>1172900.6409932463</v>
      </c>
      <c r="L319" s="102" t="str">
        <f t="shared" si="34"/>
        <v/>
      </c>
      <c r="M319" s="103" t="str">
        <f t="shared" si="35"/>
        <v/>
      </c>
      <c r="N319" s="103" t="str">
        <f t="shared" si="38"/>
        <v/>
      </c>
      <c r="O319" s="104" t="str">
        <f t="shared" si="36"/>
        <v/>
      </c>
    </row>
    <row r="320" spans="7:15">
      <c r="G320" s="1">
        <v>311</v>
      </c>
      <c r="H320" s="22">
        <f t="shared" si="39"/>
        <v>1174900.6409932463</v>
      </c>
      <c r="I320" s="22">
        <f t="shared" si="33"/>
        <v>4405.877403724674</v>
      </c>
      <c r="J320" s="22">
        <f t="shared" si="37"/>
        <v>1179306.518396971</v>
      </c>
      <c r="L320" s="102" t="str">
        <f t="shared" si="34"/>
        <v/>
      </c>
      <c r="M320" s="103" t="str">
        <f t="shared" si="35"/>
        <v/>
      </c>
      <c r="N320" s="103" t="str">
        <f t="shared" si="38"/>
        <v/>
      </c>
      <c r="O320" s="104" t="str">
        <f t="shared" si="36"/>
        <v/>
      </c>
    </row>
    <row r="321" spans="7:15">
      <c r="G321" s="6">
        <v>312</v>
      </c>
      <c r="H321" s="25">
        <f t="shared" si="39"/>
        <v>1181306.518396971</v>
      </c>
      <c r="I321" s="25">
        <f t="shared" si="33"/>
        <v>4429.899443988641</v>
      </c>
      <c r="J321" s="25">
        <f t="shared" si="37"/>
        <v>1185736.4178409597</v>
      </c>
      <c r="K321" s="6"/>
      <c r="L321" s="105" t="str">
        <f t="shared" si="34"/>
        <v/>
      </c>
      <c r="M321" s="106" t="str">
        <f t="shared" si="35"/>
        <v/>
      </c>
      <c r="N321" s="106" t="str">
        <f t="shared" si="38"/>
        <v/>
      </c>
      <c r="O321" s="107" t="str">
        <f t="shared" si="36"/>
        <v/>
      </c>
    </row>
    <row r="322" spans="7:15">
      <c r="G322" s="1">
        <v>313</v>
      </c>
      <c r="H322" s="22">
        <f t="shared" si="39"/>
        <v>1187736.4178409597</v>
      </c>
      <c r="I322" s="22">
        <f t="shared" si="33"/>
        <v>4454.0115669035986</v>
      </c>
      <c r="J322" s="22">
        <f t="shared" si="37"/>
        <v>1192190.4294078634</v>
      </c>
      <c r="L322" s="102" t="str">
        <f t="shared" si="34"/>
        <v/>
      </c>
      <c r="M322" s="103" t="str">
        <f t="shared" si="35"/>
        <v/>
      </c>
      <c r="N322" s="103" t="str">
        <f t="shared" si="38"/>
        <v/>
      </c>
      <c r="O322" s="104" t="str">
        <f t="shared" si="36"/>
        <v/>
      </c>
    </row>
    <row r="323" spans="7:15">
      <c r="G323" s="1">
        <v>314</v>
      </c>
      <c r="H323" s="22">
        <f t="shared" si="39"/>
        <v>1194190.4294078634</v>
      </c>
      <c r="I323" s="22">
        <f t="shared" si="33"/>
        <v>4478.2141102794876</v>
      </c>
      <c r="J323" s="22">
        <f t="shared" si="37"/>
        <v>1198668.6435181429</v>
      </c>
      <c r="L323" s="102" t="str">
        <f t="shared" si="34"/>
        <v/>
      </c>
      <c r="M323" s="103" t="str">
        <f t="shared" si="35"/>
        <v/>
      </c>
      <c r="N323" s="103" t="str">
        <f t="shared" si="38"/>
        <v/>
      </c>
      <c r="O323" s="104" t="str">
        <f t="shared" si="36"/>
        <v/>
      </c>
    </row>
    <row r="324" spans="7:15">
      <c r="G324" s="1">
        <v>315</v>
      </c>
      <c r="H324" s="22">
        <f t="shared" si="39"/>
        <v>1200668.6435181429</v>
      </c>
      <c r="I324" s="22">
        <f t="shared" si="33"/>
        <v>4502.507413193036</v>
      </c>
      <c r="J324" s="22">
        <f t="shared" si="37"/>
        <v>1205171.150931336</v>
      </c>
      <c r="L324" s="102" t="str">
        <f t="shared" si="34"/>
        <v/>
      </c>
      <c r="M324" s="103" t="str">
        <f t="shared" si="35"/>
        <v/>
      </c>
      <c r="N324" s="103" t="str">
        <f t="shared" si="38"/>
        <v/>
      </c>
      <c r="O324" s="104" t="str">
        <f t="shared" si="36"/>
        <v/>
      </c>
    </row>
    <row r="325" spans="7:15">
      <c r="G325" s="1">
        <v>316</v>
      </c>
      <c r="H325" s="22">
        <f t="shared" si="39"/>
        <v>1207171.150931336</v>
      </c>
      <c r="I325" s="22">
        <f t="shared" si="33"/>
        <v>4526.8918159925097</v>
      </c>
      <c r="J325" s="22">
        <f t="shared" si="37"/>
        <v>1211698.0427473285</v>
      </c>
      <c r="L325" s="102" t="str">
        <f t="shared" si="34"/>
        <v/>
      </c>
      <c r="M325" s="103" t="str">
        <f t="shared" si="35"/>
        <v/>
      </c>
      <c r="N325" s="103" t="str">
        <f t="shared" si="38"/>
        <v/>
      </c>
      <c r="O325" s="104" t="str">
        <f t="shared" si="36"/>
        <v/>
      </c>
    </row>
    <row r="326" spans="7:15">
      <c r="G326" s="1">
        <v>317</v>
      </c>
      <c r="H326" s="22">
        <f t="shared" si="39"/>
        <v>1213698.0427473285</v>
      </c>
      <c r="I326" s="22">
        <f t="shared" si="33"/>
        <v>4551.3676603024815</v>
      </c>
      <c r="J326" s="22">
        <f t="shared" si="37"/>
        <v>1218249.410407631</v>
      </c>
      <c r="L326" s="102" t="str">
        <f t="shared" si="34"/>
        <v/>
      </c>
      <c r="M326" s="103" t="str">
        <f t="shared" si="35"/>
        <v/>
      </c>
      <c r="N326" s="103" t="str">
        <f t="shared" si="38"/>
        <v/>
      </c>
      <c r="O326" s="104" t="str">
        <f t="shared" si="36"/>
        <v/>
      </c>
    </row>
    <row r="327" spans="7:15">
      <c r="G327" s="1">
        <v>318</v>
      </c>
      <c r="H327" s="22">
        <f t="shared" si="39"/>
        <v>1220249.410407631</v>
      </c>
      <c r="I327" s="22">
        <f t="shared" si="33"/>
        <v>4575.9352890286164</v>
      </c>
      <c r="J327" s="22">
        <f t="shared" si="37"/>
        <v>1224825.3456966595</v>
      </c>
      <c r="L327" s="102" t="str">
        <f t="shared" si="34"/>
        <v/>
      </c>
      <c r="M327" s="103" t="str">
        <f t="shared" si="35"/>
        <v/>
      </c>
      <c r="N327" s="103" t="str">
        <f t="shared" si="38"/>
        <v/>
      </c>
      <c r="O327" s="104" t="str">
        <f t="shared" si="36"/>
        <v/>
      </c>
    </row>
    <row r="328" spans="7:15">
      <c r="G328" s="1">
        <v>319</v>
      </c>
      <c r="H328" s="22">
        <f t="shared" si="39"/>
        <v>1226825.3456966595</v>
      </c>
      <c r="I328" s="22">
        <f t="shared" si="33"/>
        <v>4600.5950463624731</v>
      </c>
      <c r="J328" s="22">
        <f t="shared" si="37"/>
        <v>1231425.9407430219</v>
      </c>
      <c r="L328" s="102" t="str">
        <f t="shared" si="34"/>
        <v/>
      </c>
      <c r="M328" s="103" t="str">
        <f t="shared" si="35"/>
        <v/>
      </c>
      <c r="N328" s="103" t="str">
        <f t="shared" si="38"/>
        <v/>
      </c>
      <c r="O328" s="104" t="str">
        <f t="shared" si="36"/>
        <v/>
      </c>
    </row>
    <row r="329" spans="7:15">
      <c r="G329" s="1">
        <v>320</v>
      </c>
      <c r="H329" s="22">
        <f t="shared" si="39"/>
        <v>1233425.9407430219</v>
      </c>
      <c r="I329" s="22">
        <f t="shared" si="33"/>
        <v>4625.3472777863317</v>
      </c>
      <c r="J329" s="22">
        <f t="shared" si="37"/>
        <v>1238051.2880208082</v>
      </c>
      <c r="L329" s="102" t="str">
        <f t="shared" si="34"/>
        <v/>
      </c>
      <c r="M329" s="103" t="str">
        <f t="shared" si="35"/>
        <v/>
      </c>
      <c r="N329" s="103" t="str">
        <f t="shared" si="38"/>
        <v/>
      </c>
      <c r="O329" s="104" t="str">
        <f t="shared" si="36"/>
        <v/>
      </c>
    </row>
    <row r="330" spans="7:15">
      <c r="G330" s="1">
        <v>321</v>
      </c>
      <c r="H330" s="22">
        <f t="shared" si="39"/>
        <v>1240051.2880208082</v>
      </c>
      <c r="I330" s="22">
        <f t="shared" ref="I330:I393" si="40">H330*($C$14/360*30)</f>
        <v>4650.1923300780309</v>
      </c>
      <c r="J330" s="22">
        <f t="shared" si="37"/>
        <v>1244701.4803508862</v>
      </c>
      <c r="L330" s="102" t="str">
        <f t="shared" ref="L330:L393" si="41">IF(G330&lt;=$D$13,G330,"")</f>
        <v/>
      </c>
      <c r="M330" s="103" t="str">
        <f t="shared" ref="M330:M393" si="42">IF(L330="","",H330)</f>
        <v/>
      </c>
      <c r="N330" s="103" t="str">
        <f t="shared" si="38"/>
        <v/>
      </c>
      <c r="O330" s="104" t="str">
        <f t="shared" ref="O330:O393" si="43">IF(L330="","",J330)</f>
        <v/>
      </c>
    </row>
    <row r="331" spans="7:15">
      <c r="G331" s="1">
        <v>322</v>
      </c>
      <c r="H331" s="22">
        <f t="shared" si="39"/>
        <v>1246701.4803508862</v>
      </c>
      <c r="I331" s="22">
        <f t="shared" si="40"/>
        <v>4675.1305513158231</v>
      </c>
      <c r="J331" s="22">
        <f t="shared" ref="J331:J394" si="44">+H331+I331</f>
        <v>1251376.6109022021</v>
      </c>
      <c r="L331" s="102" t="str">
        <f t="shared" si="41"/>
        <v/>
      </c>
      <c r="M331" s="103" t="str">
        <f t="shared" si="42"/>
        <v/>
      </c>
      <c r="N331" s="103" t="str">
        <f t="shared" ref="N331:N394" si="45">IF(L331="","",I331)</f>
        <v/>
      </c>
      <c r="O331" s="104" t="str">
        <f t="shared" si="43"/>
        <v/>
      </c>
    </row>
    <row r="332" spans="7:15">
      <c r="G332" s="1">
        <v>323</v>
      </c>
      <c r="H332" s="22">
        <f t="shared" ref="H332:H395" si="46">J331+$C$17</f>
        <v>1253376.6109022021</v>
      </c>
      <c r="I332" s="22">
        <f t="shared" si="40"/>
        <v>4700.1622908832578</v>
      </c>
      <c r="J332" s="22">
        <f t="shared" si="44"/>
        <v>1258076.7731930853</v>
      </c>
      <c r="L332" s="102" t="str">
        <f t="shared" si="41"/>
        <v/>
      </c>
      <c r="M332" s="103" t="str">
        <f t="shared" si="42"/>
        <v/>
      </c>
      <c r="N332" s="103" t="str">
        <f t="shared" si="45"/>
        <v/>
      </c>
      <c r="O332" s="104" t="str">
        <f t="shared" si="43"/>
        <v/>
      </c>
    </row>
    <row r="333" spans="7:15">
      <c r="G333" s="6">
        <v>324</v>
      </c>
      <c r="H333" s="25">
        <f t="shared" si="46"/>
        <v>1260076.7731930853</v>
      </c>
      <c r="I333" s="25">
        <f t="shared" si="40"/>
        <v>4725.2878994740695</v>
      </c>
      <c r="J333" s="25">
        <f t="shared" si="44"/>
        <v>1264802.0610925595</v>
      </c>
      <c r="K333" s="6"/>
      <c r="L333" s="105" t="str">
        <f t="shared" si="41"/>
        <v/>
      </c>
      <c r="M333" s="106" t="str">
        <f t="shared" si="42"/>
        <v/>
      </c>
      <c r="N333" s="106" t="str">
        <f t="shared" si="45"/>
        <v/>
      </c>
      <c r="O333" s="107" t="str">
        <f t="shared" si="43"/>
        <v/>
      </c>
    </row>
    <row r="334" spans="7:15">
      <c r="G334" s="1">
        <v>325</v>
      </c>
      <c r="H334" s="22">
        <f t="shared" si="46"/>
        <v>1266802.0610925595</v>
      </c>
      <c r="I334" s="22">
        <f t="shared" si="40"/>
        <v>4750.5077290970976</v>
      </c>
      <c r="J334" s="22">
        <f t="shared" si="44"/>
        <v>1271552.5688216565</v>
      </c>
      <c r="L334" s="102" t="str">
        <f t="shared" si="41"/>
        <v/>
      </c>
      <c r="M334" s="103" t="str">
        <f t="shared" si="42"/>
        <v/>
      </c>
      <c r="N334" s="103" t="str">
        <f t="shared" si="45"/>
        <v/>
      </c>
      <c r="O334" s="104" t="str">
        <f t="shared" si="43"/>
        <v/>
      </c>
    </row>
    <row r="335" spans="7:15">
      <c r="G335" s="1">
        <v>326</v>
      </c>
      <c r="H335" s="22">
        <f t="shared" si="46"/>
        <v>1273552.5688216565</v>
      </c>
      <c r="I335" s="22">
        <f t="shared" si="40"/>
        <v>4775.8221330812121</v>
      </c>
      <c r="J335" s="22">
        <f t="shared" si="44"/>
        <v>1278328.3909547378</v>
      </c>
      <c r="L335" s="102" t="str">
        <f t="shared" si="41"/>
        <v/>
      </c>
      <c r="M335" s="103" t="str">
        <f t="shared" si="42"/>
        <v/>
      </c>
      <c r="N335" s="103" t="str">
        <f t="shared" si="45"/>
        <v/>
      </c>
      <c r="O335" s="104" t="str">
        <f t="shared" si="43"/>
        <v/>
      </c>
    </row>
    <row r="336" spans="7:15">
      <c r="G336" s="1">
        <v>327</v>
      </c>
      <c r="H336" s="22">
        <f t="shared" si="46"/>
        <v>1280328.3909547378</v>
      </c>
      <c r="I336" s="22">
        <f t="shared" si="40"/>
        <v>4801.2314660802667</v>
      </c>
      <c r="J336" s="22">
        <f t="shared" si="44"/>
        <v>1285129.6224208181</v>
      </c>
      <c r="L336" s="102" t="str">
        <f t="shared" si="41"/>
        <v/>
      </c>
      <c r="M336" s="103" t="str">
        <f t="shared" si="42"/>
        <v/>
      </c>
      <c r="N336" s="103" t="str">
        <f t="shared" si="45"/>
        <v/>
      </c>
      <c r="O336" s="104" t="str">
        <f t="shared" si="43"/>
        <v/>
      </c>
    </row>
    <row r="337" spans="7:15">
      <c r="G337" s="1">
        <v>328</v>
      </c>
      <c r="H337" s="22">
        <f t="shared" si="46"/>
        <v>1287129.6224208181</v>
      </c>
      <c r="I337" s="22">
        <f t="shared" si="40"/>
        <v>4826.7360840780675</v>
      </c>
      <c r="J337" s="22">
        <f t="shared" si="44"/>
        <v>1291956.3585048961</v>
      </c>
      <c r="L337" s="102" t="str">
        <f t="shared" si="41"/>
        <v/>
      </c>
      <c r="M337" s="103" t="str">
        <f t="shared" si="42"/>
        <v/>
      </c>
      <c r="N337" s="103" t="str">
        <f t="shared" si="45"/>
        <v/>
      </c>
      <c r="O337" s="104" t="str">
        <f t="shared" si="43"/>
        <v/>
      </c>
    </row>
    <row r="338" spans="7:15">
      <c r="G338" s="1">
        <v>329</v>
      </c>
      <c r="H338" s="22">
        <f t="shared" si="46"/>
        <v>1293956.3585048961</v>
      </c>
      <c r="I338" s="22">
        <f t="shared" si="40"/>
        <v>4852.3363443933604</v>
      </c>
      <c r="J338" s="22">
        <f t="shared" si="44"/>
        <v>1298808.6948492895</v>
      </c>
      <c r="L338" s="102" t="str">
        <f t="shared" si="41"/>
        <v/>
      </c>
      <c r="M338" s="103" t="str">
        <f t="shared" si="42"/>
        <v/>
      </c>
      <c r="N338" s="103" t="str">
        <f t="shared" si="45"/>
        <v/>
      </c>
      <c r="O338" s="104" t="str">
        <f t="shared" si="43"/>
        <v/>
      </c>
    </row>
    <row r="339" spans="7:15">
      <c r="G339" s="1">
        <v>330</v>
      </c>
      <c r="H339" s="22">
        <f t="shared" si="46"/>
        <v>1300808.6948492895</v>
      </c>
      <c r="I339" s="22">
        <f t="shared" si="40"/>
        <v>4878.0326056848353</v>
      </c>
      <c r="J339" s="22">
        <f t="shared" si="44"/>
        <v>1305686.7274549743</v>
      </c>
      <c r="L339" s="102" t="str">
        <f t="shared" si="41"/>
        <v/>
      </c>
      <c r="M339" s="103" t="str">
        <f t="shared" si="42"/>
        <v/>
      </c>
      <c r="N339" s="103" t="str">
        <f t="shared" si="45"/>
        <v/>
      </c>
      <c r="O339" s="104" t="str">
        <f t="shared" si="43"/>
        <v/>
      </c>
    </row>
    <row r="340" spans="7:15">
      <c r="G340" s="1">
        <v>331</v>
      </c>
      <c r="H340" s="22">
        <f t="shared" si="46"/>
        <v>1307686.7274549743</v>
      </c>
      <c r="I340" s="22">
        <f t="shared" si="40"/>
        <v>4903.8252279561539</v>
      </c>
      <c r="J340" s="22">
        <f t="shared" si="44"/>
        <v>1312590.5526829304</v>
      </c>
      <c r="L340" s="102" t="str">
        <f t="shared" si="41"/>
        <v/>
      </c>
      <c r="M340" s="103" t="str">
        <f t="shared" si="42"/>
        <v/>
      </c>
      <c r="N340" s="103" t="str">
        <f t="shared" si="45"/>
        <v/>
      </c>
      <c r="O340" s="104" t="str">
        <f t="shared" si="43"/>
        <v/>
      </c>
    </row>
    <row r="341" spans="7:15">
      <c r="G341" s="1">
        <v>332</v>
      </c>
      <c r="H341" s="22">
        <f t="shared" si="46"/>
        <v>1314590.5526829304</v>
      </c>
      <c r="I341" s="22">
        <f t="shared" si="40"/>
        <v>4929.7145725609889</v>
      </c>
      <c r="J341" s="22">
        <f t="shared" si="44"/>
        <v>1319520.2672554913</v>
      </c>
      <c r="L341" s="102" t="str">
        <f t="shared" si="41"/>
        <v/>
      </c>
      <c r="M341" s="103" t="str">
        <f t="shared" si="42"/>
        <v/>
      </c>
      <c r="N341" s="103" t="str">
        <f t="shared" si="45"/>
        <v/>
      </c>
      <c r="O341" s="104" t="str">
        <f t="shared" si="43"/>
        <v/>
      </c>
    </row>
    <row r="342" spans="7:15">
      <c r="G342" s="1">
        <v>333</v>
      </c>
      <c r="H342" s="22">
        <f t="shared" si="46"/>
        <v>1321520.2672554913</v>
      </c>
      <c r="I342" s="22">
        <f t="shared" si="40"/>
        <v>4955.7010022080922</v>
      </c>
      <c r="J342" s="22">
        <f t="shared" si="44"/>
        <v>1326475.9682576994</v>
      </c>
      <c r="L342" s="102" t="str">
        <f t="shared" si="41"/>
        <v/>
      </c>
      <c r="M342" s="103" t="str">
        <f t="shared" si="42"/>
        <v/>
      </c>
      <c r="N342" s="103" t="str">
        <f t="shared" si="45"/>
        <v/>
      </c>
      <c r="O342" s="104" t="str">
        <f t="shared" si="43"/>
        <v/>
      </c>
    </row>
    <row r="343" spans="7:15">
      <c r="G343" s="1">
        <v>334</v>
      </c>
      <c r="H343" s="22">
        <f t="shared" si="46"/>
        <v>1328475.9682576994</v>
      </c>
      <c r="I343" s="22">
        <f t="shared" si="40"/>
        <v>4981.7848809663728</v>
      </c>
      <c r="J343" s="22">
        <f t="shared" si="44"/>
        <v>1333457.7531386658</v>
      </c>
      <c r="L343" s="102" t="str">
        <f t="shared" si="41"/>
        <v/>
      </c>
      <c r="M343" s="103" t="str">
        <f t="shared" si="42"/>
        <v/>
      </c>
      <c r="N343" s="103" t="str">
        <f t="shared" si="45"/>
        <v/>
      </c>
      <c r="O343" s="104" t="str">
        <f t="shared" si="43"/>
        <v/>
      </c>
    </row>
    <row r="344" spans="7:15">
      <c r="G344" s="1">
        <v>335</v>
      </c>
      <c r="H344" s="22">
        <f t="shared" si="46"/>
        <v>1335457.7531386658</v>
      </c>
      <c r="I344" s="22">
        <f t="shared" si="40"/>
        <v>5007.9665742699963</v>
      </c>
      <c r="J344" s="22">
        <f t="shared" si="44"/>
        <v>1340465.7197129359</v>
      </c>
      <c r="L344" s="102" t="str">
        <f t="shared" si="41"/>
        <v/>
      </c>
      <c r="M344" s="103" t="str">
        <f t="shared" si="42"/>
        <v/>
      </c>
      <c r="N344" s="103" t="str">
        <f t="shared" si="45"/>
        <v/>
      </c>
      <c r="O344" s="104" t="str">
        <f t="shared" si="43"/>
        <v/>
      </c>
    </row>
    <row r="345" spans="7:15">
      <c r="G345" s="6">
        <v>336</v>
      </c>
      <c r="H345" s="25">
        <f t="shared" si="46"/>
        <v>1342465.7197129359</v>
      </c>
      <c r="I345" s="25">
        <f t="shared" si="40"/>
        <v>5034.246448923509</v>
      </c>
      <c r="J345" s="25">
        <f t="shared" si="44"/>
        <v>1347499.9661618595</v>
      </c>
      <c r="K345" s="6"/>
      <c r="L345" s="105" t="str">
        <f t="shared" si="41"/>
        <v/>
      </c>
      <c r="M345" s="106" t="str">
        <f t="shared" si="42"/>
        <v/>
      </c>
      <c r="N345" s="106" t="str">
        <f t="shared" si="45"/>
        <v/>
      </c>
      <c r="O345" s="107" t="str">
        <f t="shared" si="43"/>
        <v/>
      </c>
    </row>
    <row r="346" spans="7:15">
      <c r="G346" s="1">
        <v>337</v>
      </c>
      <c r="H346" s="22">
        <f t="shared" si="46"/>
        <v>1349499.9661618595</v>
      </c>
      <c r="I346" s="22">
        <f t="shared" si="40"/>
        <v>5060.6248731069727</v>
      </c>
      <c r="J346" s="22">
        <f t="shared" si="44"/>
        <v>1354560.5910349665</v>
      </c>
      <c r="L346" s="102" t="str">
        <f t="shared" si="41"/>
        <v/>
      </c>
      <c r="M346" s="103" t="str">
        <f t="shared" si="42"/>
        <v/>
      </c>
      <c r="N346" s="103" t="str">
        <f t="shared" si="45"/>
        <v/>
      </c>
      <c r="O346" s="104" t="str">
        <f t="shared" si="43"/>
        <v/>
      </c>
    </row>
    <row r="347" spans="7:15">
      <c r="G347" s="1">
        <v>338</v>
      </c>
      <c r="H347" s="22">
        <f t="shared" si="46"/>
        <v>1356560.5910349665</v>
      </c>
      <c r="I347" s="22">
        <f t="shared" si="40"/>
        <v>5087.102216381124</v>
      </c>
      <c r="J347" s="22">
        <f t="shared" si="44"/>
        <v>1361647.6932513476</v>
      </c>
      <c r="L347" s="102" t="str">
        <f t="shared" si="41"/>
        <v/>
      </c>
      <c r="M347" s="103" t="str">
        <f t="shared" si="42"/>
        <v/>
      </c>
      <c r="N347" s="103" t="str">
        <f t="shared" si="45"/>
        <v/>
      </c>
      <c r="O347" s="104" t="str">
        <f t="shared" si="43"/>
        <v/>
      </c>
    </row>
    <row r="348" spans="7:15">
      <c r="G348" s="1">
        <v>339</v>
      </c>
      <c r="H348" s="22">
        <f t="shared" si="46"/>
        <v>1363647.6932513476</v>
      </c>
      <c r="I348" s="22">
        <f t="shared" si="40"/>
        <v>5113.6788496925537</v>
      </c>
      <c r="J348" s="22">
        <f t="shared" si="44"/>
        <v>1368761.3721010401</v>
      </c>
      <c r="L348" s="102" t="str">
        <f t="shared" si="41"/>
        <v/>
      </c>
      <c r="M348" s="103" t="str">
        <f t="shared" si="42"/>
        <v/>
      </c>
      <c r="N348" s="103" t="str">
        <f t="shared" si="45"/>
        <v/>
      </c>
      <c r="O348" s="104" t="str">
        <f t="shared" si="43"/>
        <v/>
      </c>
    </row>
    <row r="349" spans="7:15">
      <c r="G349" s="1">
        <v>340</v>
      </c>
      <c r="H349" s="22">
        <f t="shared" si="46"/>
        <v>1370761.3721010401</v>
      </c>
      <c r="I349" s="22">
        <f t="shared" si="40"/>
        <v>5140.3551453789005</v>
      </c>
      <c r="J349" s="22">
        <f t="shared" si="44"/>
        <v>1375901.7272464191</v>
      </c>
      <c r="L349" s="102" t="str">
        <f t="shared" si="41"/>
        <v/>
      </c>
      <c r="M349" s="103" t="str">
        <f t="shared" si="42"/>
        <v/>
      </c>
      <c r="N349" s="103" t="str">
        <f t="shared" si="45"/>
        <v/>
      </c>
      <c r="O349" s="104" t="str">
        <f t="shared" si="43"/>
        <v/>
      </c>
    </row>
    <row r="350" spans="7:15">
      <c r="G350" s="1">
        <v>341</v>
      </c>
      <c r="H350" s="22">
        <f t="shared" si="46"/>
        <v>1377901.7272464191</v>
      </c>
      <c r="I350" s="22">
        <f t="shared" si="40"/>
        <v>5167.1314771740717</v>
      </c>
      <c r="J350" s="22">
        <f t="shared" si="44"/>
        <v>1383068.8587235932</v>
      </c>
      <c r="L350" s="102" t="str">
        <f t="shared" si="41"/>
        <v/>
      </c>
      <c r="M350" s="103" t="str">
        <f t="shared" si="42"/>
        <v/>
      </c>
      <c r="N350" s="103" t="str">
        <f t="shared" si="45"/>
        <v/>
      </c>
      <c r="O350" s="104" t="str">
        <f t="shared" si="43"/>
        <v/>
      </c>
    </row>
    <row r="351" spans="7:15">
      <c r="G351" s="1">
        <v>342</v>
      </c>
      <c r="H351" s="22">
        <f t="shared" si="46"/>
        <v>1385068.8587235932</v>
      </c>
      <c r="I351" s="22">
        <f t="shared" si="40"/>
        <v>5194.0082202134745</v>
      </c>
      <c r="J351" s="22">
        <f t="shared" si="44"/>
        <v>1390262.8669438066</v>
      </c>
      <c r="L351" s="102" t="str">
        <f t="shared" si="41"/>
        <v/>
      </c>
      <c r="M351" s="103" t="str">
        <f t="shared" si="42"/>
        <v/>
      </c>
      <c r="N351" s="103" t="str">
        <f t="shared" si="45"/>
        <v/>
      </c>
      <c r="O351" s="104" t="str">
        <f t="shared" si="43"/>
        <v/>
      </c>
    </row>
    <row r="352" spans="7:15">
      <c r="G352" s="1">
        <v>343</v>
      </c>
      <c r="H352" s="22">
        <f t="shared" si="46"/>
        <v>1392262.8669438066</v>
      </c>
      <c r="I352" s="22">
        <f t="shared" si="40"/>
        <v>5220.9857510392749</v>
      </c>
      <c r="J352" s="22">
        <f t="shared" si="44"/>
        <v>1397483.852694846</v>
      </c>
      <c r="L352" s="102" t="str">
        <f t="shared" si="41"/>
        <v/>
      </c>
      <c r="M352" s="103" t="str">
        <f t="shared" si="42"/>
        <v/>
      </c>
      <c r="N352" s="103" t="str">
        <f t="shared" si="45"/>
        <v/>
      </c>
      <c r="O352" s="104" t="str">
        <f t="shared" si="43"/>
        <v/>
      </c>
    </row>
    <row r="353" spans="7:15">
      <c r="G353" s="1">
        <v>344</v>
      </c>
      <c r="H353" s="22">
        <f t="shared" si="46"/>
        <v>1399483.852694846</v>
      </c>
      <c r="I353" s="22">
        <f t="shared" si="40"/>
        <v>5248.0644476056723</v>
      </c>
      <c r="J353" s="22">
        <f t="shared" si="44"/>
        <v>1404731.9171424517</v>
      </c>
      <c r="L353" s="102" t="str">
        <f t="shared" si="41"/>
        <v/>
      </c>
      <c r="M353" s="103" t="str">
        <f t="shared" si="42"/>
        <v/>
      </c>
      <c r="N353" s="103" t="str">
        <f t="shared" si="45"/>
        <v/>
      </c>
      <c r="O353" s="104" t="str">
        <f t="shared" si="43"/>
        <v/>
      </c>
    </row>
    <row r="354" spans="7:15">
      <c r="G354" s="1">
        <v>345</v>
      </c>
      <c r="H354" s="22">
        <f t="shared" si="46"/>
        <v>1406731.9171424517</v>
      </c>
      <c r="I354" s="22">
        <f t="shared" si="40"/>
        <v>5275.2446892841936</v>
      </c>
      <c r="J354" s="22">
        <f t="shared" si="44"/>
        <v>1412007.1618317359</v>
      </c>
      <c r="L354" s="102" t="str">
        <f t="shared" si="41"/>
        <v/>
      </c>
      <c r="M354" s="103" t="str">
        <f t="shared" si="42"/>
        <v/>
      </c>
      <c r="N354" s="103" t="str">
        <f t="shared" si="45"/>
        <v/>
      </c>
      <c r="O354" s="104" t="str">
        <f t="shared" si="43"/>
        <v/>
      </c>
    </row>
    <row r="355" spans="7:15">
      <c r="G355" s="1">
        <v>346</v>
      </c>
      <c r="H355" s="22">
        <f t="shared" si="46"/>
        <v>1414007.1618317359</v>
      </c>
      <c r="I355" s="22">
        <f t="shared" si="40"/>
        <v>5302.526856869009</v>
      </c>
      <c r="J355" s="22">
        <f t="shared" si="44"/>
        <v>1419309.6886886049</v>
      </c>
      <c r="L355" s="102" t="str">
        <f t="shared" si="41"/>
        <v/>
      </c>
      <c r="M355" s="103" t="str">
        <f t="shared" si="42"/>
        <v/>
      </c>
      <c r="N355" s="103" t="str">
        <f t="shared" si="45"/>
        <v/>
      </c>
      <c r="O355" s="104" t="str">
        <f t="shared" si="43"/>
        <v/>
      </c>
    </row>
    <row r="356" spans="7:15">
      <c r="G356" s="1">
        <v>347</v>
      </c>
      <c r="H356" s="22">
        <f t="shared" si="46"/>
        <v>1421309.6886886049</v>
      </c>
      <c r="I356" s="22">
        <f t="shared" si="40"/>
        <v>5329.9113325822682</v>
      </c>
      <c r="J356" s="22">
        <f t="shared" si="44"/>
        <v>1426639.6000211872</v>
      </c>
      <c r="L356" s="102" t="str">
        <f t="shared" si="41"/>
        <v/>
      </c>
      <c r="M356" s="103" t="str">
        <f t="shared" si="42"/>
        <v/>
      </c>
      <c r="N356" s="103" t="str">
        <f t="shared" si="45"/>
        <v/>
      </c>
      <c r="O356" s="104" t="str">
        <f t="shared" si="43"/>
        <v/>
      </c>
    </row>
    <row r="357" spans="7:15">
      <c r="G357" s="6">
        <v>348</v>
      </c>
      <c r="H357" s="25">
        <f t="shared" si="46"/>
        <v>1428639.6000211872</v>
      </c>
      <c r="I357" s="25">
        <f t="shared" si="40"/>
        <v>5357.3985000794519</v>
      </c>
      <c r="J357" s="25">
        <f t="shared" si="44"/>
        <v>1433996.9985212667</v>
      </c>
      <c r="K357" s="6"/>
      <c r="L357" s="105" t="str">
        <f t="shared" si="41"/>
        <v/>
      </c>
      <c r="M357" s="106" t="str">
        <f t="shared" si="42"/>
        <v/>
      </c>
      <c r="N357" s="106" t="str">
        <f t="shared" si="45"/>
        <v/>
      </c>
      <c r="O357" s="107" t="str">
        <f t="shared" si="43"/>
        <v/>
      </c>
    </row>
    <row r="358" spans="7:15">
      <c r="G358" s="1">
        <v>349</v>
      </c>
      <c r="H358" s="22">
        <f t="shared" si="46"/>
        <v>1435996.9985212667</v>
      </c>
      <c r="I358" s="22">
        <f t="shared" si="40"/>
        <v>5384.9887444547503</v>
      </c>
      <c r="J358" s="22">
        <f t="shared" si="44"/>
        <v>1441381.9872657214</v>
      </c>
      <c r="L358" s="102" t="str">
        <f t="shared" si="41"/>
        <v/>
      </c>
      <c r="M358" s="103" t="str">
        <f t="shared" si="42"/>
        <v/>
      </c>
      <c r="N358" s="103" t="str">
        <f t="shared" si="45"/>
        <v/>
      </c>
      <c r="O358" s="104" t="str">
        <f t="shared" si="43"/>
        <v/>
      </c>
    </row>
    <row r="359" spans="7:15">
      <c r="G359" s="1">
        <v>350</v>
      </c>
      <c r="H359" s="22">
        <f t="shared" si="46"/>
        <v>1443381.9872657214</v>
      </c>
      <c r="I359" s="22">
        <f t="shared" si="40"/>
        <v>5412.6824522464549</v>
      </c>
      <c r="J359" s="22">
        <f t="shared" si="44"/>
        <v>1448794.669717968</v>
      </c>
      <c r="L359" s="102" t="str">
        <f t="shared" si="41"/>
        <v/>
      </c>
      <c r="M359" s="103" t="str">
        <f t="shared" si="42"/>
        <v/>
      </c>
      <c r="N359" s="103" t="str">
        <f t="shared" si="45"/>
        <v/>
      </c>
      <c r="O359" s="104" t="str">
        <f t="shared" si="43"/>
        <v/>
      </c>
    </row>
    <row r="360" spans="7:15">
      <c r="G360" s="1">
        <v>351</v>
      </c>
      <c r="H360" s="22">
        <f t="shared" si="46"/>
        <v>1450794.669717968</v>
      </c>
      <c r="I360" s="22">
        <f t="shared" si="40"/>
        <v>5440.4800114423797</v>
      </c>
      <c r="J360" s="22">
        <f t="shared" si="44"/>
        <v>1456235.1497294104</v>
      </c>
      <c r="L360" s="102" t="str">
        <f t="shared" si="41"/>
        <v/>
      </c>
      <c r="M360" s="103" t="str">
        <f t="shared" si="42"/>
        <v/>
      </c>
      <c r="N360" s="103" t="str">
        <f t="shared" si="45"/>
        <v/>
      </c>
      <c r="O360" s="104" t="str">
        <f t="shared" si="43"/>
        <v/>
      </c>
    </row>
    <row r="361" spans="7:15">
      <c r="G361" s="1">
        <v>352</v>
      </c>
      <c r="H361" s="22">
        <f t="shared" si="46"/>
        <v>1458235.1497294104</v>
      </c>
      <c r="I361" s="22">
        <f t="shared" si="40"/>
        <v>5468.3818114852893</v>
      </c>
      <c r="J361" s="22">
        <f t="shared" si="44"/>
        <v>1463703.5315408958</v>
      </c>
      <c r="L361" s="102" t="str">
        <f t="shared" si="41"/>
        <v/>
      </c>
      <c r="M361" s="103" t="str">
        <f t="shared" si="42"/>
        <v/>
      </c>
      <c r="N361" s="103" t="str">
        <f t="shared" si="45"/>
        <v/>
      </c>
      <c r="O361" s="104" t="str">
        <f t="shared" si="43"/>
        <v/>
      </c>
    </row>
    <row r="362" spans="7:15">
      <c r="G362" s="1">
        <v>353</v>
      </c>
      <c r="H362" s="22">
        <f t="shared" si="46"/>
        <v>1465703.5315408958</v>
      </c>
      <c r="I362" s="22">
        <f t="shared" si="40"/>
        <v>5496.3882432783594</v>
      </c>
      <c r="J362" s="22">
        <f t="shared" si="44"/>
        <v>1471199.9197841741</v>
      </c>
      <c r="L362" s="102" t="str">
        <f t="shared" si="41"/>
        <v/>
      </c>
      <c r="M362" s="103" t="str">
        <f t="shared" si="42"/>
        <v/>
      </c>
      <c r="N362" s="103" t="str">
        <f t="shared" si="45"/>
        <v/>
      </c>
      <c r="O362" s="104" t="str">
        <f t="shared" si="43"/>
        <v/>
      </c>
    </row>
    <row r="363" spans="7:15">
      <c r="G363" s="1">
        <v>354</v>
      </c>
      <c r="H363" s="22">
        <f t="shared" si="46"/>
        <v>1473199.9197841741</v>
      </c>
      <c r="I363" s="22">
        <f t="shared" si="40"/>
        <v>5524.4996991906528</v>
      </c>
      <c r="J363" s="22">
        <f t="shared" si="44"/>
        <v>1478724.4194833648</v>
      </c>
      <c r="L363" s="102" t="str">
        <f t="shared" si="41"/>
        <v/>
      </c>
      <c r="M363" s="103" t="str">
        <f t="shared" si="42"/>
        <v/>
      </c>
      <c r="N363" s="103" t="str">
        <f t="shared" si="45"/>
        <v/>
      </c>
      <c r="O363" s="104" t="str">
        <f t="shared" si="43"/>
        <v/>
      </c>
    </row>
    <row r="364" spans="7:15">
      <c r="G364" s="1">
        <v>355</v>
      </c>
      <c r="H364" s="22">
        <f t="shared" si="46"/>
        <v>1480724.4194833648</v>
      </c>
      <c r="I364" s="22">
        <f t="shared" si="40"/>
        <v>5552.7165730626175</v>
      </c>
      <c r="J364" s="22">
        <f t="shared" si="44"/>
        <v>1486277.1360564274</v>
      </c>
      <c r="L364" s="102" t="str">
        <f t="shared" si="41"/>
        <v/>
      </c>
      <c r="M364" s="103" t="str">
        <f t="shared" si="42"/>
        <v/>
      </c>
      <c r="N364" s="103" t="str">
        <f t="shared" si="45"/>
        <v/>
      </c>
      <c r="O364" s="104" t="str">
        <f t="shared" si="43"/>
        <v/>
      </c>
    </row>
    <row r="365" spans="7:15">
      <c r="G365" s="1">
        <v>356</v>
      </c>
      <c r="H365" s="22">
        <f t="shared" si="46"/>
        <v>1488277.1360564274</v>
      </c>
      <c r="I365" s="22">
        <f t="shared" si="40"/>
        <v>5581.0392602116026</v>
      </c>
      <c r="J365" s="22">
        <f t="shared" si="44"/>
        <v>1493858.175316639</v>
      </c>
      <c r="L365" s="102" t="str">
        <f t="shared" si="41"/>
        <v/>
      </c>
      <c r="M365" s="103" t="str">
        <f t="shared" si="42"/>
        <v/>
      </c>
      <c r="N365" s="103" t="str">
        <f t="shared" si="45"/>
        <v/>
      </c>
      <c r="O365" s="104" t="str">
        <f t="shared" si="43"/>
        <v/>
      </c>
    </row>
    <row r="366" spans="7:15">
      <c r="G366" s="1">
        <v>357</v>
      </c>
      <c r="H366" s="22">
        <f t="shared" si="46"/>
        <v>1495858.175316639</v>
      </c>
      <c r="I366" s="22">
        <f t="shared" si="40"/>
        <v>5609.4681574373963</v>
      </c>
      <c r="J366" s="22">
        <f t="shared" si="44"/>
        <v>1501467.6434740764</v>
      </c>
      <c r="L366" s="102" t="str">
        <f t="shared" si="41"/>
        <v/>
      </c>
      <c r="M366" s="103" t="str">
        <f t="shared" si="42"/>
        <v/>
      </c>
      <c r="N366" s="103" t="str">
        <f t="shared" si="45"/>
        <v/>
      </c>
      <c r="O366" s="104" t="str">
        <f t="shared" si="43"/>
        <v/>
      </c>
    </row>
    <row r="367" spans="7:15">
      <c r="G367" s="1">
        <v>358</v>
      </c>
      <c r="H367" s="22">
        <f t="shared" si="46"/>
        <v>1503467.6434740764</v>
      </c>
      <c r="I367" s="22">
        <f t="shared" si="40"/>
        <v>5638.0036630277864</v>
      </c>
      <c r="J367" s="22">
        <f t="shared" si="44"/>
        <v>1509105.6471371043</v>
      </c>
      <c r="L367" s="102" t="str">
        <f t="shared" si="41"/>
        <v/>
      </c>
      <c r="M367" s="103" t="str">
        <f t="shared" si="42"/>
        <v/>
      </c>
      <c r="N367" s="103" t="str">
        <f t="shared" si="45"/>
        <v/>
      </c>
      <c r="O367" s="104" t="str">
        <f t="shared" si="43"/>
        <v/>
      </c>
    </row>
    <row r="368" spans="7:15">
      <c r="G368" s="1">
        <v>359</v>
      </c>
      <c r="H368" s="22">
        <f t="shared" si="46"/>
        <v>1511105.6471371043</v>
      </c>
      <c r="I368" s="22">
        <f t="shared" si="40"/>
        <v>5666.6461767641413</v>
      </c>
      <c r="J368" s="22">
        <f t="shared" si="44"/>
        <v>1516772.2933138683</v>
      </c>
      <c r="L368" s="102" t="str">
        <f t="shared" si="41"/>
        <v/>
      </c>
      <c r="M368" s="103" t="str">
        <f t="shared" si="42"/>
        <v/>
      </c>
      <c r="N368" s="103" t="str">
        <f t="shared" si="45"/>
        <v/>
      </c>
      <c r="O368" s="104" t="str">
        <f t="shared" si="43"/>
        <v/>
      </c>
    </row>
    <row r="369" spans="7:15">
      <c r="G369" s="6">
        <v>360</v>
      </c>
      <c r="H369" s="25">
        <f t="shared" si="46"/>
        <v>1518772.2933138683</v>
      </c>
      <c r="I369" s="25">
        <f t="shared" si="40"/>
        <v>5695.3960999270057</v>
      </c>
      <c r="J369" s="25">
        <f t="shared" si="44"/>
        <v>1524467.6894137952</v>
      </c>
      <c r="K369" s="6"/>
      <c r="L369" s="105" t="str">
        <f t="shared" si="41"/>
        <v/>
      </c>
      <c r="M369" s="106" t="str">
        <f t="shared" si="42"/>
        <v/>
      </c>
      <c r="N369" s="106" t="str">
        <f t="shared" si="45"/>
        <v/>
      </c>
      <c r="O369" s="107" t="str">
        <f t="shared" si="43"/>
        <v/>
      </c>
    </row>
    <row r="370" spans="7:15">
      <c r="G370" s="1">
        <v>361</v>
      </c>
      <c r="H370" s="22">
        <f t="shared" si="46"/>
        <v>1526467.6894137952</v>
      </c>
      <c r="I370" s="22">
        <f t="shared" si="40"/>
        <v>5724.2538353017317</v>
      </c>
      <c r="J370" s="22">
        <f t="shared" si="44"/>
        <v>1532191.9432490971</v>
      </c>
      <c r="L370" s="102" t="str">
        <f t="shared" si="41"/>
        <v/>
      </c>
      <c r="M370" s="103" t="str">
        <f t="shared" si="42"/>
        <v/>
      </c>
      <c r="N370" s="103" t="str">
        <f t="shared" si="45"/>
        <v/>
      </c>
      <c r="O370" s="104" t="str">
        <f t="shared" si="43"/>
        <v/>
      </c>
    </row>
    <row r="371" spans="7:15">
      <c r="G371" s="1">
        <v>362</v>
      </c>
      <c r="H371" s="22">
        <f t="shared" si="46"/>
        <v>1534191.9432490971</v>
      </c>
      <c r="I371" s="22">
        <f t="shared" si="40"/>
        <v>5753.2197871841136</v>
      </c>
      <c r="J371" s="22">
        <f t="shared" si="44"/>
        <v>1539945.1630362812</v>
      </c>
      <c r="L371" s="102" t="str">
        <f t="shared" si="41"/>
        <v/>
      </c>
      <c r="M371" s="103" t="str">
        <f t="shared" si="42"/>
        <v/>
      </c>
      <c r="N371" s="103" t="str">
        <f t="shared" si="45"/>
        <v/>
      </c>
      <c r="O371" s="104" t="str">
        <f t="shared" si="43"/>
        <v/>
      </c>
    </row>
    <row r="372" spans="7:15">
      <c r="G372" s="1">
        <v>363</v>
      </c>
      <c r="H372" s="22">
        <f t="shared" si="46"/>
        <v>1541945.1630362812</v>
      </c>
      <c r="I372" s="22">
        <f t="shared" si="40"/>
        <v>5782.2943613860543</v>
      </c>
      <c r="J372" s="22">
        <f t="shared" si="44"/>
        <v>1547727.4573976672</v>
      </c>
      <c r="L372" s="102" t="str">
        <f t="shared" si="41"/>
        <v/>
      </c>
      <c r="M372" s="103" t="str">
        <f t="shared" si="42"/>
        <v/>
      </c>
      <c r="N372" s="103" t="str">
        <f t="shared" si="45"/>
        <v/>
      </c>
      <c r="O372" s="104" t="str">
        <f t="shared" si="43"/>
        <v/>
      </c>
    </row>
    <row r="373" spans="7:15">
      <c r="G373" s="1">
        <v>364</v>
      </c>
      <c r="H373" s="22">
        <f t="shared" si="46"/>
        <v>1549727.4573976672</v>
      </c>
      <c r="I373" s="22">
        <f t="shared" si="40"/>
        <v>5811.4779652412517</v>
      </c>
      <c r="J373" s="22">
        <f t="shared" si="44"/>
        <v>1555538.9353629085</v>
      </c>
      <c r="L373" s="102" t="str">
        <f t="shared" si="41"/>
        <v/>
      </c>
      <c r="M373" s="103" t="str">
        <f t="shared" si="42"/>
        <v/>
      </c>
      <c r="N373" s="103" t="str">
        <f t="shared" si="45"/>
        <v/>
      </c>
      <c r="O373" s="104" t="str">
        <f t="shared" si="43"/>
        <v/>
      </c>
    </row>
    <row r="374" spans="7:15">
      <c r="G374" s="1">
        <v>365</v>
      </c>
      <c r="H374" s="22">
        <f t="shared" si="46"/>
        <v>1557538.9353629085</v>
      </c>
      <c r="I374" s="22">
        <f t="shared" si="40"/>
        <v>5840.771007610907</v>
      </c>
      <c r="J374" s="22">
        <f t="shared" si="44"/>
        <v>1563379.7063705195</v>
      </c>
      <c r="L374" s="102" t="str">
        <f t="shared" si="41"/>
        <v/>
      </c>
      <c r="M374" s="103" t="str">
        <f t="shared" si="42"/>
        <v/>
      </c>
      <c r="N374" s="103" t="str">
        <f t="shared" si="45"/>
        <v/>
      </c>
      <c r="O374" s="104" t="str">
        <f t="shared" si="43"/>
        <v/>
      </c>
    </row>
    <row r="375" spans="7:15">
      <c r="G375" s="1">
        <v>366</v>
      </c>
      <c r="H375" s="22">
        <f t="shared" si="46"/>
        <v>1565379.7063705195</v>
      </c>
      <c r="I375" s="22">
        <f t="shared" si="40"/>
        <v>5870.1738988894476</v>
      </c>
      <c r="J375" s="22">
        <f t="shared" si="44"/>
        <v>1571249.8802694089</v>
      </c>
      <c r="L375" s="102" t="str">
        <f t="shared" si="41"/>
        <v/>
      </c>
      <c r="M375" s="103" t="str">
        <f t="shared" si="42"/>
        <v/>
      </c>
      <c r="N375" s="103" t="str">
        <f t="shared" si="45"/>
        <v/>
      </c>
      <c r="O375" s="104" t="str">
        <f t="shared" si="43"/>
        <v/>
      </c>
    </row>
    <row r="376" spans="7:15">
      <c r="G376" s="1">
        <v>367</v>
      </c>
      <c r="H376" s="22">
        <f t="shared" si="46"/>
        <v>1573249.8802694089</v>
      </c>
      <c r="I376" s="22">
        <f t="shared" si="40"/>
        <v>5899.6870510102835</v>
      </c>
      <c r="J376" s="22">
        <f t="shared" si="44"/>
        <v>1579149.5673204192</v>
      </c>
      <c r="L376" s="102" t="str">
        <f t="shared" si="41"/>
        <v/>
      </c>
      <c r="M376" s="103" t="str">
        <f t="shared" si="42"/>
        <v/>
      </c>
      <c r="N376" s="103" t="str">
        <f t="shared" si="45"/>
        <v/>
      </c>
      <c r="O376" s="104" t="str">
        <f t="shared" si="43"/>
        <v/>
      </c>
    </row>
    <row r="377" spans="7:15">
      <c r="G377" s="1">
        <v>368</v>
      </c>
      <c r="H377" s="22">
        <f t="shared" si="46"/>
        <v>1581149.5673204192</v>
      </c>
      <c r="I377" s="22">
        <f t="shared" si="40"/>
        <v>5929.3108774515722</v>
      </c>
      <c r="J377" s="22">
        <f t="shared" si="44"/>
        <v>1587078.8781978709</v>
      </c>
      <c r="L377" s="102" t="str">
        <f t="shared" si="41"/>
        <v/>
      </c>
      <c r="M377" s="103" t="str">
        <f t="shared" si="42"/>
        <v/>
      </c>
      <c r="N377" s="103" t="str">
        <f t="shared" si="45"/>
        <v/>
      </c>
      <c r="O377" s="104" t="str">
        <f t="shared" si="43"/>
        <v/>
      </c>
    </row>
    <row r="378" spans="7:15">
      <c r="G378" s="1">
        <v>369</v>
      </c>
      <c r="H378" s="22">
        <f t="shared" si="46"/>
        <v>1589078.8781978709</v>
      </c>
      <c r="I378" s="22">
        <f t="shared" si="40"/>
        <v>5959.0457932420159</v>
      </c>
      <c r="J378" s="22">
        <f t="shared" si="44"/>
        <v>1595037.923991113</v>
      </c>
      <c r="L378" s="102" t="str">
        <f t="shared" si="41"/>
        <v/>
      </c>
      <c r="M378" s="103" t="str">
        <f t="shared" si="42"/>
        <v/>
      </c>
      <c r="N378" s="103" t="str">
        <f t="shared" si="45"/>
        <v/>
      </c>
      <c r="O378" s="104" t="str">
        <f t="shared" si="43"/>
        <v/>
      </c>
    </row>
    <row r="379" spans="7:15">
      <c r="G379" s="1">
        <v>370</v>
      </c>
      <c r="H379" s="22">
        <f t="shared" si="46"/>
        <v>1597037.923991113</v>
      </c>
      <c r="I379" s="22">
        <f t="shared" si="40"/>
        <v>5988.8922149666732</v>
      </c>
      <c r="J379" s="22">
        <f t="shared" si="44"/>
        <v>1603026.8162060797</v>
      </c>
      <c r="L379" s="102" t="str">
        <f t="shared" si="41"/>
        <v/>
      </c>
      <c r="M379" s="103" t="str">
        <f t="shared" si="42"/>
        <v/>
      </c>
      <c r="N379" s="103" t="str">
        <f t="shared" si="45"/>
        <v/>
      </c>
      <c r="O379" s="104" t="str">
        <f t="shared" si="43"/>
        <v/>
      </c>
    </row>
    <row r="380" spans="7:15">
      <c r="G380" s="1">
        <v>371</v>
      </c>
      <c r="H380" s="22">
        <f t="shared" si="46"/>
        <v>1605026.8162060797</v>
      </c>
      <c r="I380" s="22">
        <f t="shared" si="40"/>
        <v>6018.8505607727984</v>
      </c>
      <c r="J380" s="22">
        <f t="shared" si="44"/>
        <v>1611045.6667668524</v>
      </c>
      <c r="L380" s="102" t="str">
        <f t="shared" si="41"/>
        <v/>
      </c>
      <c r="M380" s="103" t="str">
        <f t="shared" si="42"/>
        <v/>
      </c>
      <c r="N380" s="103" t="str">
        <f t="shared" si="45"/>
        <v/>
      </c>
      <c r="O380" s="104" t="str">
        <f t="shared" si="43"/>
        <v/>
      </c>
    </row>
    <row r="381" spans="7:15">
      <c r="G381" s="6">
        <v>372</v>
      </c>
      <c r="H381" s="25">
        <f t="shared" si="46"/>
        <v>1613045.6667668524</v>
      </c>
      <c r="I381" s="25">
        <f t="shared" si="40"/>
        <v>6048.9212503756962</v>
      </c>
      <c r="J381" s="25">
        <f t="shared" si="44"/>
        <v>1619094.5880172281</v>
      </c>
      <c r="K381" s="6"/>
      <c r="L381" s="105" t="str">
        <f t="shared" si="41"/>
        <v/>
      </c>
      <c r="M381" s="106" t="str">
        <f t="shared" si="42"/>
        <v/>
      </c>
      <c r="N381" s="106" t="str">
        <f t="shared" si="45"/>
        <v/>
      </c>
      <c r="O381" s="107" t="str">
        <f t="shared" si="43"/>
        <v/>
      </c>
    </row>
    <row r="382" spans="7:15">
      <c r="G382" s="1">
        <v>373</v>
      </c>
      <c r="H382" s="22">
        <f t="shared" si="46"/>
        <v>1621094.5880172281</v>
      </c>
      <c r="I382" s="22">
        <f t="shared" si="40"/>
        <v>6079.1047050646048</v>
      </c>
      <c r="J382" s="22">
        <f t="shared" si="44"/>
        <v>1627173.6927222926</v>
      </c>
      <c r="L382" s="102" t="str">
        <f t="shared" si="41"/>
        <v/>
      </c>
      <c r="M382" s="103" t="str">
        <f t="shared" si="42"/>
        <v/>
      </c>
      <c r="N382" s="103" t="str">
        <f t="shared" si="45"/>
        <v/>
      </c>
      <c r="O382" s="104" t="str">
        <f t="shared" si="43"/>
        <v/>
      </c>
    </row>
    <row r="383" spans="7:15">
      <c r="G383" s="1">
        <v>374</v>
      </c>
      <c r="H383" s="22">
        <f t="shared" si="46"/>
        <v>1629173.6927222926</v>
      </c>
      <c r="I383" s="22">
        <f t="shared" si="40"/>
        <v>6109.4013477085973</v>
      </c>
      <c r="J383" s="22">
        <f t="shared" si="44"/>
        <v>1635283.0940700013</v>
      </c>
      <c r="L383" s="102" t="str">
        <f t="shared" si="41"/>
        <v/>
      </c>
      <c r="M383" s="103" t="str">
        <f t="shared" si="42"/>
        <v/>
      </c>
      <c r="N383" s="103" t="str">
        <f t="shared" si="45"/>
        <v/>
      </c>
      <c r="O383" s="104" t="str">
        <f t="shared" si="43"/>
        <v/>
      </c>
    </row>
    <row r="384" spans="7:15">
      <c r="G384" s="1">
        <v>375</v>
      </c>
      <c r="H384" s="22">
        <f t="shared" si="46"/>
        <v>1637283.0940700013</v>
      </c>
      <c r="I384" s="22">
        <f t="shared" si="40"/>
        <v>6139.8116027625047</v>
      </c>
      <c r="J384" s="22">
        <f t="shared" si="44"/>
        <v>1643422.9056727637</v>
      </c>
      <c r="L384" s="102" t="str">
        <f t="shared" si="41"/>
        <v/>
      </c>
      <c r="M384" s="103" t="str">
        <f t="shared" si="42"/>
        <v/>
      </c>
      <c r="N384" s="103" t="str">
        <f t="shared" si="45"/>
        <v/>
      </c>
      <c r="O384" s="104" t="str">
        <f t="shared" si="43"/>
        <v/>
      </c>
    </row>
    <row r="385" spans="7:15">
      <c r="G385" s="1">
        <v>376</v>
      </c>
      <c r="H385" s="22">
        <f t="shared" si="46"/>
        <v>1645422.9056727637</v>
      </c>
      <c r="I385" s="22">
        <f t="shared" si="40"/>
        <v>6170.3358962728635</v>
      </c>
      <c r="J385" s="22">
        <f t="shared" si="44"/>
        <v>1651593.2415690366</v>
      </c>
      <c r="L385" s="102" t="str">
        <f t="shared" si="41"/>
        <v/>
      </c>
      <c r="M385" s="103" t="str">
        <f t="shared" si="42"/>
        <v/>
      </c>
      <c r="N385" s="103" t="str">
        <f t="shared" si="45"/>
        <v/>
      </c>
      <c r="O385" s="104" t="str">
        <f t="shared" si="43"/>
        <v/>
      </c>
    </row>
    <row r="386" spans="7:15">
      <c r="G386" s="1">
        <v>377</v>
      </c>
      <c r="H386" s="22">
        <f t="shared" si="46"/>
        <v>1653593.2415690366</v>
      </c>
      <c r="I386" s="22">
        <f t="shared" si="40"/>
        <v>6200.974655883887</v>
      </c>
      <c r="J386" s="22">
        <f t="shared" si="44"/>
        <v>1659794.2162249205</v>
      </c>
      <c r="L386" s="102" t="str">
        <f t="shared" si="41"/>
        <v/>
      </c>
      <c r="M386" s="103" t="str">
        <f t="shared" si="42"/>
        <v/>
      </c>
      <c r="N386" s="103" t="str">
        <f t="shared" si="45"/>
        <v/>
      </c>
      <c r="O386" s="104" t="str">
        <f t="shared" si="43"/>
        <v/>
      </c>
    </row>
    <row r="387" spans="7:15">
      <c r="G387" s="1">
        <v>378</v>
      </c>
      <c r="H387" s="22">
        <f t="shared" si="46"/>
        <v>1661794.2162249205</v>
      </c>
      <c r="I387" s="22">
        <f t="shared" si="40"/>
        <v>6231.7283108434513</v>
      </c>
      <c r="J387" s="22">
        <f t="shared" si="44"/>
        <v>1668025.9445357639</v>
      </c>
      <c r="L387" s="102" t="str">
        <f t="shared" si="41"/>
        <v/>
      </c>
      <c r="M387" s="103" t="str">
        <f t="shared" si="42"/>
        <v/>
      </c>
      <c r="N387" s="103" t="str">
        <f t="shared" si="45"/>
        <v/>
      </c>
      <c r="O387" s="104" t="str">
        <f t="shared" si="43"/>
        <v/>
      </c>
    </row>
    <row r="388" spans="7:15">
      <c r="G388" s="1">
        <v>379</v>
      </c>
      <c r="H388" s="22">
        <f t="shared" si="46"/>
        <v>1670025.9445357639</v>
      </c>
      <c r="I388" s="22">
        <f t="shared" si="40"/>
        <v>6262.5972920091144</v>
      </c>
      <c r="J388" s="22">
        <f t="shared" si="44"/>
        <v>1676288.541827773</v>
      </c>
      <c r="L388" s="102" t="str">
        <f t="shared" si="41"/>
        <v/>
      </c>
      <c r="M388" s="103" t="str">
        <f t="shared" si="42"/>
        <v/>
      </c>
      <c r="N388" s="103" t="str">
        <f t="shared" si="45"/>
        <v/>
      </c>
      <c r="O388" s="104" t="str">
        <f t="shared" si="43"/>
        <v/>
      </c>
    </row>
    <row r="389" spans="7:15">
      <c r="G389" s="1">
        <v>380</v>
      </c>
      <c r="H389" s="22">
        <f t="shared" si="46"/>
        <v>1678288.541827773</v>
      </c>
      <c r="I389" s="22">
        <f t="shared" si="40"/>
        <v>6293.5820318541482</v>
      </c>
      <c r="J389" s="22">
        <f t="shared" si="44"/>
        <v>1684582.1238596272</v>
      </c>
      <c r="L389" s="102" t="str">
        <f t="shared" si="41"/>
        <v/>
      </c>
      <c r="M389" s="103" t="str">
        <f t="shared" si="42"/>
        <v/>
      </c>
      <c r="N389" s="103" t="str">
        <f t="shared" si="45"/>
        <v/>
      </c>
      <c r="O389" s="104" t="str">
        <f t="shared" si="43"/>
        <v/>
      </c>
    </row>
    <row r="390" spans="7:15">
      <c r="G390" s="1">
        <v>381</v>
      </c>
      <c r="H390" s="22">
        <f t="shared" si="46"/>
        <v>1686582.1238596272</v>
      </c>
      <c r="I390" s="22">
        <f t="shared" si="40"/>
        <v>6324.6829644736017</v>
      </c>
      <c r="J390" s="22">
        <f t="shared" si="44"/>
        <v>1692906.8068241007</v>
      </c>
      <c r="L390" s="102" t="str">
        <f t="shared" si="41"/>
        <v/>
      </c>
      <c r="M390" s="103" t="str">
        <f t="shared" si="42"/>
        <v/>
      </c>
      <c r="N390" s="103" t="str">
        <f t="shared" si="45"/>
        <v/>
      </c>
      <c r="O390" s="104" t="str">
        <f t="shared" si="43"/>
        <v/>
      </c>
    </row>
    <row r="391" spans="7:15">
      <c r="G391" s="1">
        <v>382</v>
      </c>
      <c r="H391" s="22">
        <f t="shared" si="46"/>
        <v>1694906.8068241007</v>
      </c>
      <c r="I391" s="22">
        <f t="shared" si="40"/>
        <v>6355.9005255903776</v>
      </c>
      <c r="J391" s="22">
        <f t="shared" si="44"/>
        <v>1701262.7073496911</v>
      </c>
      <c r="L391" s="102" t="str">
        <f t="shared" si="41"/>
        <v/>
      </c>
      <c r="M391" s="103" t="str">
        <f t="shared" si="42"/>
        <v/>
      </c>
      <c r="N391" s="103" t="str">
        <f t="shared" si="45"/>
        <v/>
      </c>
      <c r="O391" s="104" t="str">
        <f t="shared" si="43"/>
        <v/>
      </c>
    </row>
    <row r="392" spans="7:15">
      <c r="G392" s="1">
        <v>383</v>
      </c>
      <c r="H392" s="22">
        <f t="shared" si="46"/>
        <v>1703262.7073496911</v>
      </c>
      <c r="I392" s="22">
        <f t="shared" si="40"/>
        <v>6387.2351525613412</v>
      </c>
      <c r="J392" s="22">
        <f t="shared" si="44"/>
        <v>1709649.9425022525</v>
      </c>
      <c r="L392" s="102" t="str">
        <f t="shared" si="41"/>
        <v/>
      </c>
      <c r="M392" s="103" t="str">
        <f t="shared" si="42"/>
        <v/>
      </c>
      <c r="N392" s="103" t="str">
        <f t="shared" si="45"/>
        <v/>
      </c>
      <c r="O392" s="104" t="str">
        <f t="shared" si="43"/>
        <v/>
      </c>
    </row>
    <row r="393" spans="7:15">
      <c r="G393" s="6">
        <v>384</v>
      </c>
      <c r="H393" s="25">
        <f t="shared" si="46"/>
        <v>1711649.9425022525</v>
      </c>
      <c r="I393" s="25">
        <f t="shared" si="40"/>
        <v>6418.6872843834471</v>
      </c>
      <c r="J393" s="25">
        <f t="shared" si="44"/>
        <v>1718068.629786636</v>
      </c>
      <c r="K393" s="6"/>
      <c r="L393" s="105" t="str">
        <f t="shared" si="41"/>
        <v/>
      </c>
      <c r="M393" s="106" t="str">
        <f t="shared" si="42"/>
        <v/>
      </c>
      <c r="N393" s="106" t="str">
        <f t="shared" si="45"/>
        <v/>
      </c>
      <c r="O393" s="107" t="str">
        <f t="shared" si="43"/>
        <v/>
      </c>
    </row>
    <row r="394" spans="7:15">
      <c r="G394" s="1">
        <v>385</v>
      </c>
      <c r="H394" s="22">
        <f t="shared" si="46"/>
        <v>1720068.629786636</v>
      </c>
      <c r="I394" s="22">
        <f t="shared" ref="I394:I457" si="47">H394*($C$14/360*30)</f>
        <v>6450.2573616998843</v>
      </c>
      <c r="J394" s="22">
        <f t="shared" si="44"/>
        <v>1726518.8871483358</v>
      </c>
      <c r="L394" s="102" t="str">
        <f t="shared" ref="L394:L457" si="48">IF(G394&lt;=$D$13,G394,"")</f>
        <v/>
      </c>
      <c r="M394" s="103" t="str">
        <f t="shared" ref="M394:M457" si="49">IF(L394="","",H394)</f>
        <v/>
      </c>
      <c r="N394" s="103" t="str">
        <f t="shared" si="45"/>
        <v/>
      </c>
      <c r="O394" s="104" t="str">
        <f t="shared" ref="O394:O457" si="50">IF(L394="","",J394)</f>
        <v/>
      </c>
    </row>
    <row r="395" spans="7:15">
      <c r="G395" s="1">
        <v>386</v>
      </c>
      <c r="H395" s="22">
        <f t="shared" si="46"/>
        <v>1728518.8871483358</v>
      </c>
      <c r="I395" s="22">
        <f t="shared" si="47"/>
        <v>6481.945826806259</v>
      </c>
      <c r="J395" s="22">
        <f t="shared" ref="J395:J458" si="51">+H395+I395</f>
        <v>1735000.8329751422</v>
      </c>
      <c r="L395" s="102" t="str">
        <f t="shared" si="48"/>
        <v/>
      </c>
      <c r="M395" s="103" t="str">
        <f t="shared" si="49"/>
        <v/>
      </c>
      <c r="N395" s="103" t="str">
        <f t="shared" ref="N395:N458" si="52">IF(L395="","",I395)</f>
        <v/>
      </c>
      <c r="O395" s="104" t="str">
        <f t="shared" si="50"/>
        <v/>
      </c>
    </row>
    <row r="396" spans="7:15">
      <c r="G396" s="1">
        <v>387</v>
      </c>
      <c r="H396" s="22">
        <f t="shared" ref="H396:H459" si="53">J395+$C$17</f>
        <v>1737000.8329751422</v>
      </c>
      <c r="I396" s="22">
        <f t="shared" si="47"/>
        <v>6513.7531236567829</v>
      </c>
      <c r="J396" s="22">
        <f t="shared" si="51"/>
        <v>1743514.586098799</v>
      </c>
      <c r="L396" s="102" t="str">
        <f t="shared" si="48"/>
        <v/>
      </c>
      <c r="M396" s="103" t="str">
        <f t="shared" si="49"/>
        <v/>
      </c>
      <c r="N396" s="103" t="str">
        <f t="shared" si="52"/>
        <v/>
      </c>
      <c r="O396" s="104" t="str">
        <f t="shared" si="50"/>
        <v/>
      </c>
    </row>
    <row r="397" spans="7:15">
      <c r="G397" s="1">
        <v>388</v>
      </c>
      <c r="H397" s="22">
        <f t="shared" si="53"/>
        <v>1745514.586098799</v>
      </c>
      <c r="I397" s="22">
        <f t="shared" si="47"/>
        <v>6545.6796978704961</v>
      </c>
      <c r="J397" s="22">
        <f t="shared" si="51"/>
        <v>1752060.2657966695</v>
      </c>
      <c r="L397" s="102" t="str">
        <f t="shared" si="48"/>
        <v/>
      </c>
      <c r="M397" s="103" t="str">
        <f t="shared" si="49"/>
        <v/>
      </c>
      <c r="N397" s="103" t="str">
        <f t="shared" si="52"/>
        <v/>
      </c>
      <c r="O397" s="104" t="str">
        <f t="shared" si="50"/>
        <v/>
      </c>
    </row>
    <row r="398" spans="7:15">
      <c r="G398" s="1">
        <v>389</v>
      </c>
      <c r="H398" s="22">
        <f t="shared" si="53"/>
        <v>1754060.2657966695</v>
      </c>
      <c r="I398" s="22">
        <f t="shared" si="47"/>
        <v>6577.7259967375103</v>
      </c>
      <c r="J398" s="22">
        <f t="shared" si="51"/>
        <v>1760637.9917934071</v>
      </c>
      <c r="L398" s="102" t="str">
        <f t="shared" si="48"/>
        <v/>
      </c>
      <c r="M398" s="103" t="str">
        <f t="shared" si="49"/>
        <v/>
      </c>
      <c r="N398" s="103" t="str">
        <f t="shared" si="52"/>
        <v/>
      </c>
      <c r="O398" s="104" t="str">
        <f t="shared" si="50"/>
        <v/>
      </c>
    </row>
    <row r="399" spans="7:15">
      <c r="G399" s="1">
        <v>390</v>
      </c>
      <c r="H399" s="22">
        <f t="shared" si="53"/>
        <v>1762637.9917934071</v>
      </c>
      <c r="I399" s="22">
        <f t="shared" si="47"/>
        <v>6609.8924692252767</v>
      </c>
      <c r="J399" s="22">
        <f t="shared" si="51"/>
        <v>1769247.8842626323</v>
      </c>
      <c r="L399" s="102" t="str">
        <f t="shared" si="48"/>
        <v/>
      </c>
      <c r="M399" s="103" t="str">
        <f t="shared" si="49"/>
        <v/>
      </c>
      <c r="N399" s="103" t="str">
        <f t="shared" si="52"/>
        <v/>
      </c>
      <c r="O399" s="104" t="str">
        <f t="shared" si="50"/>
        <v/>
      </c>
    </row>
    <row r="400" spans="7:15">
      <c r="G400" s="1">
        <v>391</v>
      </c>
      <c r="H400" s="22">
        <f t="shared" si="53"/>
        <v>1771247.8842626323</v>
      </c>
      <c r="I400" s="22">
        <f t="shared" si="47"/>
        <v>6642.1795659848713</v>
      </c>
      <c r="J400" s="22">
        <f t="shared" si="51"/>
        <v>1777890.0638286171</v>
      </c>
      <c r="L400" s="102" t="str">
        <f t="shared" si="48"/>
        <v/>
      </c>
      <c r="M400" s="103" t="str">
        <f t="shared" si="49"/>
        <v/>
      </c>
      <c r="N400" s="103" t="str">
        <f t="shared" si="52"/>
        <v/>
      </c>
      <c r="O400" s="104" t="str">
        <f t="shared" si="50"/>
        <v/>
      </c>
    </row>
    <row r="401" spans="7:15">
      <c r="G401" s="1">
        <v>392</v>
      </c>
      <c r="H401" s="22">
        <f t="shared" si="53"/>
        <v>1779890.0638286171</v>
      </c>
      <c r="I401" s="22">
        <f t="shared" si="47"/>
        <v>6674.5877393573137</v>
      </c>
      <c r="J401" s="22">
        <f t="shared" si="51"/>
        <v>1786564.6515679744</v>
      </c>
      <c r="L401" s="102" t="str">
        <f t="shared" si="48"/>
        <v/>
      </c>
      <c r="M401" s="103" t="str">
        <f t="shared" si="49"/>
        <v/>
      </c>
      <c r="N401" s="103" t="str">
        <f t="shared" si="52"/>
        <v/>
      </c>
      <c r="O401" s="104" t="str">
        <f t="shared" si="50"/>
        <v/>
      </c>
    </row>
    <row r="402" spans="7:15">
      <c r="G402" s="1">
        <v>393</v>
      </c>
      <c r="H402" s="22">
        <f t="shared" si="53"/>
        <v>1788564.6515679744</v>
      </c>
      <c r="I402" s="22">
        <f t="shared" si="47"/>
        <v>6707.1174433799033</v>
      </c>
      <c r="J402" s="22">
        <f t="shared" si="51"/>
        <v>1795271.7690113543</v>
      </c>
      <c r="L402" s="102" t="str">
        <f t="shared" si="48"/>
        <v/>
      </c>
      <c r="M402" s="103" t="str">
        <f t="shared" si="49"/>
        <v/>
      </c>
      <c r="N402" s="103" t="str">
        <f t="shared" si="52"/>
        <v/>
      </c>
      <c r="O402" s="104" t="str">
        <f t="shared" si="50"/>
        <v/>
      </c>
    </row>
    <row r="403" spans="7:15">
      <c r="G403" s="1">
        <v>394</v>
      </c>
      <c r="H403" s="22">
        <f t="shared" si="53"/>
        <v>1797271.7690113543</v>
      </c>
      <c r="I403" s="22">
        <f t="shared" si="47"/>
        <v>6739.769133792578</v>
      </c>
      <c r="J403" s="22">
        <f t="shared" si="51"/>
        <v>1804011.5381451468</v>
      </c>
      <c r="L403" s="102" t="str">
        <f t="shared" si="48"/>
        <v/>
      </c>
      <c r="M403" s="103" t="str">
        <f t="shared" si="49"/>
        <v/>
      </c>
      <c r="N403" s="103" t="str">
        <f t="shared" si="52"/>
        <v/>
      </c>
      <c r="O403" s="104" t="str">
        <f t="shared" si="50"/>
        <v/>
      </c>
    </row>
    <row r="404" spans="7:15">
      <c r="G404" s="1">
        <v>395</v>
      </c>
      <c r="H404" s="22">
        <f t="shared" si="53"/>
        <v>1806011.5381451468</v>
      </c>
      <c r="I404" s="22">
        <f t="shared" si="47"/>
        <v>6772.5432680443</v>
      </c>
      <c r="J404" s="22">
        <f t="shared" si="51"/>
        <v>1812784.081413191</v>
      </c>
      <c r="L404" s="102" t="str">
        <f t="shared" si="48"/>
        <v/>
      </c>
      <c r="M404" s="103" t="str">
        <f t="shared" si="49"/>
        <v/>
      </c>
      <c r="N404" s="103" t="str">
        <f t="shared" si="52"/>
        <v/>
      </c>
      <c r="O404" s="104" t="str">
        <f t="shared" si="50"/>
        <v/>
      </c>
    </row>
    <row r="405" spans="7:15">
      <c r="G405" s="6">
        <v>396</v>
      </c>
      <c r="H405" s="25">
        <f t="shared" si="53"/>
        <v>1814784.081413191</v>
      </c>
      <c r="I405" s="25">
        <f t="shared" si="47"/>
        <v>6805.4403052994658</v>
      </c>
      <c r="J405" s="25">
        <f t="shared" si="51"/>
        <v>1821589.5217184904</v>
      </c>
      <c r="K405" s="6"/>
      <c r="L405" s="105" t="str">
        <f t="shared" si="48"/>
        <v/>
      </c>
      <c r="M405" s="106" t="str">
        <f t="shared" si="49"/>
        <v/>
      </c>
      <c r="N405" s="106" t="str">
        <f t="shared" si="52"/>
        <v/>
      </c>
      <c r="O405" s="107" t="str">
        <f t="shared" si="50"/>
        <v/>
      </c>
    </row>
    <row r="406" spans="7:15">
      <c r="G406" s="1">
        <v>397</v>
      </c>
      <c r="H406" s="22">
        <f t="shared" si="53"/>
        <v>1823589.5217184904</v>
      </c>
      <c r="I406" s="22">
        <f t="shared" si="47"/>
        <v>6838.4607064443389</v>
      </c>
      <c r="J406" s="22">
        <f t="shared" si="51"/>
        <v>1830427.9824249346</v>
      </c>
      <c r="L406" s="102" t="str">
        <f t="shared" si="48"/>
        <v/>
      </c>
      <c r="M406" s="103" t="str">
        <f t="shared" si="49"/>
        <v/>
      </c>
      <c r="N406" s="103" t="str">
        <f t="shared" si="52"/>
        <v/>
      </c>
      <c r="O406" s="104" t="str">
        <f t="shared" si="50"/>
        <v/>
      </c>
    </row>
    <row r="407" spans="7:15">
      <c r="G407" s="1">
        <v>398</v>
      </c>
      <c r="H407" s="22">
        <f t="shared" si="53"/>
        <v>1832427.9824249346</v>
      </c>
      <c r="I407" s="22">
        <f t="shared" si="47"/>
        <v>6871.6049340935042</v>
      </c>
      <c r="J407" s="22">
        <f t="shared" si="51"/>
        <v>1839299.5873590282</v>
      </c>
      <c r="L407" s="102" t="str">
        <f t="shared" si="48"/>
        <v/>
      </c>
      <c r="M407" s="103" t="str">
        <f t="shared" si="49"/>
        <v/>
      </c>
      <c r="N407" s="103" t="str">
        <f t="shared" si="52"/>
        <v/>
      </c>
      <c r="O407" s="104" t="str">
        <f t="shared" si="50"/>
        <v/>
      </c>
    </row>
    <row r="408" spans="7:15">
      <c r="G408" s="1">
        <v>399</v>
      </c>
      <c r="H408" s="22">
        <f t="shared" si="53"/>
        <v>1841299.5873590282</v>
      </c>
      <c r="I408" s="22">
        <f t="shared" si="47"/>
        <v>6904.8734525963555</v>
      </c>
      <c r="J408" s="22">
        <f t="shared" si="51"/>
        <v>1848204.4608116245</v>
      </c>
      <c r="L408" s="102" t="str">
        <f t="shared" si="48"/>
        <v/>
      </c>
      <c r="M408" s="103" t="str">
        <f t="shared" si="49"/>
        <v/>
      </c>
      <c r="N408" s="103" t="str">
        <f t="shared" si="52"/>
        <v/>
      </c>
      <c r="O408" s="104" t="str">
        <f t="shared" si="50"/>
        <v/>
      </c>
    </row>
    <row r="409" spans="7:15">
      <c r="G409" s="1">
        <v>400</v>
      </c>
      <c r="H409" s="22">
        <f t="shared" si="53"/>
        <v>1850204.4608116245</v>
      </c>
      <c r="I409" s="22">
        <f t="shared" si="47"/>
        <v>6938.2667280435917</v>
      </c>
      <c r="J409" s="22">
        <f t="shared" si="51"/>
        <v>1857142.7275396681</v>
      </c>
      <c r="L409" s="102" t="str">
        <f t="shared" si="48"/>
        <v/>
      </c>
      <c r="M409" s="103" t="str">
        <f t="shared" si="49"/>
        <v/>
      </c>
      <c r="N409" s="103" t="str">
        <f t="shared" si="52"/>
        <v/>
      </c>
      <c r="O409" s="104" t="str">
        <f t="shared" si="50"/>
        <v/>
      </c>
    </row>
    <row r="410" spans="7:15">
      <c r="G410" s="1">
        <v>401</v>
      </c>
      <c r="H410" s="22">
        <f t="shared" si="53"/>
        <v>1859142.7275396681</v>
      </c>
      <c r="I410" s="22">
        <f t="shared" si="47"/>
        <v>6971.7852282737549</v>
      </c>
      <c r="J410" s="22">
        <f t="shared" si="51"/>
        <v>1866114.5127679419</v>
      </c>
      <c r="L410" s="102" t="str">
        <f t="shared" si="48"/>
        <v/>
      </c>
      <c r="M410" s="103" t="str">
        <f t="shared" si="49"/>
        <v/>
      </c>
      <c r="N410" s="103" t="str">
        <f t="shared" si="52"/>
        <v/>
      </c>
      <c r="O410" s="104" t="str">
        <f t="shared" si="50"/>
        <v/>
      </c>
    </row>
    <row r="411" spans="7:15">
      <c r="G411" s="1">
        <v>402</v>
      </c>
      <c r="H411" s="22">
        <f t="shared" si="53"/>
        <v>1868114.5127679419</v>
      </c>
      <c r="I411" s="22">
        <f t="shared" si="47"/>
        <v>7005.4294228797817</v>
      </c>
      <c r="J411" s="22">
        <f t="shared" si="51"/>
        <v>1875119.9421908217</v>
      </c>
      <c r="L411" s="102" t="str">
        <f t="shared" si="48"/>
        <v/>
      </c>
      <c r="M411" s="103" t="str">
        <f t="shared" si="49"/>
        <v/>
      </c>
      <c r="N411" s="103" t="str">
        <f t="shared" si="52"/>
        <v/>
      </c>
      <c r="O411" s="104" t="str">
        <f t="shared" si="50"/>
        <v/>
      </c>
    </row>
    <row r="412" spans="7:15">
      <c r="G412" s="1">
        <v>403</v>
      </c>
      <c r="H412" s="22">
        <f t="shared" si="53"/>
        <v>1877119.9421908217</v>
      </c>
      <c r="I412" s="22">
        <f t="shared" si="47"/>
        <v>7039.1997832155812</v>
      </c>
      <c r="J412" s="22">
        <f t="shared" si="51"/>
        <v>1884159.1419740373</v>
      </c>
      <c r="L412" s="102" t="str">
        <f t="shared" si="48"/>
        <v/>
      </c>
      <c r="M412" s="103" t="str">
        <f t="shared" si="49"/>
        <v/>
      </c>
      <c r="N412" s="103" t="str">
        <f t="shared" si="52"/>
        <v/>
      </c>
      <c r="O412" s="104" t="str">
        <f t="shared" si="50"/>
        <v/>
      </c>
    </row>
    <row r="413" spans="7:15">
      <c r="G413" s="1">
        <v>404</v>
      </c>
      <c r="H413" s="22">
        <f t="shared" si="53"/>
        <v>1886159.1419740373</v>
      </c>
      <c r="I413" s="22">
        <f t="shared" si="47"/>
        <v>7073.0967824026393</v>
      </c>
      <c r="J413" s="22">
        <f t="shared" si="51"/>
        <v>1893232.2387564399</v>
      </c>
      <c r="L413" s="102" t="str">
        <f t="shared" si="48"/>
        <v/>
      </c>
      <c r="M413" s="103" t="str">
        <f t="shared" si="49"/>
        <v/>
      </c>
      <c r="N413" s="103" t="str">
        <f t="shared" si="52"/>
        <v/>
      </c>
      <c r="O413" s="104" t="str">
        <f t="shared" si="50"/>
        <v/>
      </c>
    </row>
    <row r="414" spans="7:15">
      <c r="G414" s="1">
        <v>405</v>
      </c>
      <c r="H414" s="22">
        <f t="shared" si="53"/>
        <v>1895232.2387564399</v>
      </c>
      <c r="I414" s="22">
        <f t="shared" si="47"/>
        <v>7107.1208953366495</v>
      </c>
      <c r="J414" s="22">
        <f t="shared" si="51"/>
        <v>1902339.3596517765</v>
      </c>
      <c r="L414" s="102" t="str">
        <f t="shared" si="48"/>
        <v/>
      </c>
      <c r="M414" s="103" t="str">
        <f t="shared" si="49"/>
        <v/>
      </c>
      <c r="N414" s="103" t="str">
        <f t="shared" si="52"/>
        <v/>
      </c>
      <c r="O414" s="104" t="str">
        <f t="shared" si="50"/>
        <v/>
      </c>
    </row>
    <row r="415" spans="7:15">
      <c r="G415" s="1">
        <v>406</v>
      </c>
      <c r="H415" s="22">
        <f t="shared" si="53"/>
        <v>1904339.3596517765</v>
      </c>
      <c r="I415" s="22">
        <f t="shared" si="47"/>
        <v>7141.2725986941614</v>
      </c>
      <c r="J415" s="22">
        <f t="shared" si="51"/>
        <v>1911480.6322504706</v>
      </c>
      <c r="L415" s="102" t="str">
        <f t="shared" si="48"/>
        <v/>
      </c>
      <c r="M415" s="103" t="str">
        <f t="shared" si="49"/>
        <v/>
      </c>
      <c r="N415" s="103" t="str">
        <f t="shared" si="52"/>
        <v/>
      </c>
      <c r="O415" s="104" t="str">
        <f t="shared" si="50"/>
        <v/>
      </c>
    </row>
    <row r="416" spans="7:15">
      <c r="G416" s="1">
        <v>407</v>
      </c>
      <c r="H416" s="22">
        <f t="shared" si="53"/>
        <v>1913480.6322504706</v>
      </c>
      <c r="I416" s="22">
        <f t="shared" si="47"/>
        <v>7175.5523709392646</v>
      </c>
      <c r="J416" s="22">
        <f t="shared" si="51"/>
        <v>1920656.1846214097</v>
      </c>
      <c r="L416" s="102" t="str">
        <f t="shared" si="48"/>
        <v/>
      </c>
      <c r="M416" s="103" t="str">
        <f t="shared" si="49"/>
        <v/>
      </c>
      <c r="N416" s="103" t="str">
        <f t="shared" si="52"/>
        <v/>
      </c>
      <c r="O416" s="104" t="str">
        <f t="shared" si="50"/>
        <v/>
      </c>
    </row>
    <row r="417" spans="7:15">
      <c r="G417" s="6">
        <v>408</v>
      </c>
      <c r="H417" s="25">
        <f t="shared" si="53"/>
        <v>1922656.1846214097</v>
      </c>
      <c r="I417" s="25">
        <f t="shared" si="47"/>
        <v>7209.9606923302863</v>
      </c>
      <c r="J417" s="25">
        <f t="shared" si="51"/>
        <v>1929866.14531374</v>
      </c>
      <c r="K417" s="6"/>
      <c r="L417" s="105" t="str">
        <f t="shared" si="48"/>
        <v/>
      </c>
      <c r="M417" s="106" t="str">
        <f t="shared" si="49"/>
        <v/>
      </c>
      <c r="N417" s="106" t="str">
        <f t="shared" si="52"/>
        <v/>
      </c>
      <c r="O417" s="107" t="str">
        <f t="shared" si="50"/>
        <v/>
      </c>
    </row>
    <row r="418" spans="7:15">
      <c r="G418" s="1">
        <v>409</v>
      </c>
      <c r="H418" s="22">
        <f t="shared" si="53"/>
        <v>1931866.14531374</v>
      </c>
      <c r="I418" s="22">
        <f t="shared" si="47"/>
        <v>7244.4980449265249</v>
      </c>
      <c r="J418" s="22">
        <f t="shared" si="51"/>
        <v>1939110.6433586664</v>
      </c>
      <c r="L418" s="102" t="str">
        <f t="shared" si="48"/>
        <v/>
      </c>
      <c r="M418" s="103" t="str">
        <f t="shared" si="49"/>
        <v/>
      </c>
      <c r="N418" s="103" t="str">
        <f t="shared" si="52"/>
        <v/>
      </c>
      <c r="O418" s="104" t="str">
        <f t="shared" si="50"/>
        <v/>
      </c>
    </row>
    <row r="419" spans="7:15">
      <c r="G419" s="1">
        <v>410</v>
      </c>
      <c r="H419" s="22">
        <f t="shared" si="53"/>
        <v>1941110.6433586664</v>
      </c>
      <c r="I419" s="22">
        <f t="shared" si="47"/>
        <v>7279.1649125949989</v>
      </c>
      <c r="J419" s="22">
        <f t="shared" si="51"/>
        <v>1948389.8082712614</v>
      </c>
      <c r="L419" s="102" t="str">
        <f t="shared" si="48"/>
        <v/>
      </c>
      <c r="M419" s="103" t="str">
        <f t="shared" si="49"/>
        <v/>
      </c>
      <c r="N419" s="103" t="str">
        <f t="shared" si="52"/>
        <v/>
      </c>
      <c r="O419" s="104" t="str">
        <f t="shared" si="50"/>
        <v/>
      </c>
    </row>
    <row r="420" spans="7:15">
      <c r="G420" s="1">
        <v>411</v>
      </c>
      <c r="H420" s="22">
        <f t="shared" si="53"/>
        <v>1950389.8082712614</v>
      </c>
      <c r="I420" s="22">
        <f t="shared" si="47"/>
        <v>7313.9617810172304</v>
      </c>
      <c r="J420" s="22">
        <f t="shared" si="51"/>
        <v>1957703.7700522786</v>
      </c>
      <c r="L420" s="102" t="str">
        <f t="shared" si="48"/>
        <v/>
      </c>
      <c r="M420" s="103" t="str">
        <f t="shared" si="49"/>
        <v/>
      </c>
      <c r="N420" s="103" t="str">
        <f t="shared" si="52"/>
        <v/>
      </c>
      <c r="O420" s="104" t="str">
        <f t="shared" si="50"/>
        <v/>
      </c>
    </row>
    <row r="421" spans="7:15">
      <c r="G421" s="1">
        <v>412</v>
      </c>
      <c r="H421" s="22">
        <f t="shared" si="53"/>
        <v>1959703.7700522786</v>
      </c>
      <c r="I421" s="22">
        <f t="shared" si="47"/>
        <v>7348.8891376960446</v>
      </c>
      <c r="J421" s="22">
        <f t="shared" si="51"/>
        <v>1967052.6591899747</v>
      </c>
      <c r="L421" s="102" t="str">
        <f t="shared" si="48"/>
        <v/>
      </c>
      <c r="M421" s="103" t="str">
        <f t="shared" si="49"/>
        <v/>
      </c>
      <c r="N421" s="103" t="str">
        <f t="shared" si="52"/>
        <v/>
      </c>
      <c r="O421" s="104" t="str">
        <f t="shared" si="50"/>
        <v/>
      </c>
    </row>
    <row r="422" spans="7:15">
      <c r="G422" s="1">
        <v>413</v>
      </c>
      <c r="H422" s="22">
        <f t="shared" si="53"/>
        <v>1969052.6591899747</v>
      </c>
      <c r="I422" s="22">
        <f t="shared" si="47"/>
        <v>7383.947471962405</v>
      </c>
      <c r="J422" s="22">
        <f t="shared" si="51"/>
        <v>1976436.606661937</v>
      </c>
      <c r="L422" s="102" t="str">
        <f t="shared" si="48"/>
        <v/>
      </c>
      <c r="M422" s="103" t="str">
        <f t="shared" si="49"/>
        <v/>
      </c>
      <c r="N422" s="103" t="str">
        <f t="shared" si="52"/>
        <v/>
      </c>
      <c r="O422" s="104" t="str">
        <f t="shared" si="50"/>
        <v/>
      </c>
    </row>
    <row r="423" spans="7:15">
      <c r="G423" s="1">
        <v>414</v>
      </c>
      <c r="H423" s="22">
        <f t="shared" si="53"/>
        <v>1978436.606661937</v>
      </c>
      <c r="I423" s="22">
        <f t="shared" si="47"/>
        <v>7419.1372749822631</v>
      </c>
      <c r="J423" s="22">
        <f t="shared" si="51"/>
        <v>1985855.7439369191</v>
      </c>
      <c r="L423" s="102" t="str">
        <f t="shared" si="48"/>
        <v/>
      </c>
      <c r="M423" s="103" t="str">
        <f t="shared" si="49"/>
        <v/>
      </c>
      <c r="N423" s="103" t="str">
        <f t="shared" si="52"/>
        <v/>
      </c>
      <c r="O423" s="104" t="str">
        <f t="shared" si="50"/>
        <v/>
      </c>
    </row>
    <row r="424" spans="7:15">
      <c r="G424" s="1">
        <v>415</v>
      </c>
      <c r="H424" s="22">
        <f t="shared" si="53"/>
        <v>1987855.7439369191</v>
      </c>
      <c r="I424" s="22">
        <f t="shared" si="47"/>
        <v>7454.4590397634465</v>
      </c>
      <c r="J424" s="22">
        <f t="shared" si="51"/>
        <v>1995310.2029766827</v>
      </c>
      <c r="L424" s="102" t="str">
        <f t="shared" si="48"/>
        <v/>
      </c>
      <c r="M424" s="103" t="str">
        <f t="shared" si="49"/>
        <v/>
      </c>
      <c r="N424" s="103" t="str">
        <f t="shared" si="52"/>
        <v/>
      </c>
      <c r="O424" s="104" t="str">
        <f t="shared" si="50"/>
        <v/>
      </c>
    </row>
    <row r="425" spans="7:15">
      <c r="G425" s="1">
        <v>416</v>
      </c>
      <c r="H425" s="22">
        <f t="shared" si="53"/>
        <v>1997310.2029766827</v>
      </c>
      <c r="I425" s="22">
        <f t="shared" si="47"/>
        <v>7489.91326116256</v>
      </c>
      <c r="J425" s="22">
        <f t="shared" si="51"/>
        <v>2004800.1162378453</v>
      </c>
      <c r="L425" s="102" t="str">
        <f t="shared" si="48"/>
        <v/>
      </c>
      <c r="M425" s="103" t="str">
        <f t="shared" si="49"/>
        <v/>
      </c>
      <c r="N425" s="103" t="str">
        <f t="shared" si="52"/>
        <v/>
      </c>
      <c r="O425" s="104" t="str">
        <f t="shared" si="50"/>
        <v/>
      </c>
    </row>
    <row r="426" spans="7:15">
      <c r="G426" s="1">
        <v>417</v>
      </c>
      <c r="H426" s="22">
        <f t="shared" si="53"/>
        <v>2006800.1162378453</v>
      </c>
      <c r="I426" s="22">
        <f t="shared" si="47"/>
        <v>7525.5004358919196</v>
      </c>
      <c r="J426" s="22">
        <f t="shared" si="51"/>
        <v>2014325.6166737373</v>
      </c>
      <c r="L426" s="102" t="str">
        <f t="shared" si="48"/>
        <v/>
      </c>
      <c r="M426" s="103" t="str">
        <f t="shared" si="49"/>
        <v/>
      </c>
      <c r="N426" s="103" t="str">
        <f t="shared" si="52"/>
        <v/>
      </c>
      <c r="O426" s="104" t="str">
        <f t="shared" si="50"/>
        <v/>
      </c>
    </row>
    <row r="427" spans="7:15">
      <c r="G427" s="1">
        <v>418</v>
      </c>
      <c r="H427" s="22">
        <f t="shared" si="53"/>
        <v>2016325.6166737373</v>
      </c>
      <c r="I427" s="22">
        <f t="shared" si="47"/>
        <v>7561.2210625265143</v>
      </c>
      <c r="J427" s="22">
        <f t="shared" si="51"/>
        <v>2023886.8377362639</v>
      </c>
      <c r="L427" s="102" t="str">
        <f t="shared" si="48"/>
        <v/>
      </c>
      <c r="M427" s="103" t="str">
        <f t="shared" si="49"/>
        <v/>
      </c>
      <c r="N427" s="103" t="str">
        <f t="shared" si="52"/>
        <v/>
      </c>
      <c r="O427" s="104" t="str">
        <f t="shared" si="50"/>
        <v/>
      </c>
    </row>
    <row r="428" spans="7:15">
      <c r="G428" s="1">
        <v>419</v>
      </c>
      <c r="H428" s="22">
        <f t="shared" si="53"/>
        <v>2025886.8377362639</v>
      </c>
      <c r="I428" s="22">
        <f t="shared" si="47"/>
        <v>7597.075641510989</v>
      </c>
      <c r="J428" s="22">
        <f t="shared" si="51"/>
        <v>2033483.9133777749</v>
      </c>
      <c r="L428" s="102" t="str">
        <f t="shared" si="48"/>
        <v/>
      </c>
      <c r="M428" s="103" t="str">
        <f t="shared" si="49"/>
        <v/>
      </c>
      <c r="N428" s="103" t="str">
        <f t="shared" si="52"/>
        <v/>
      </c>
      <c r="O428" s="104" t="str">
        <f t="shared" si="50"/>
        <v/>
      </c>
    </row>
    <row r="429" spans="7:15">
      <c r="G429" s="6">
        <v>420</v>
      </c>
      <c r="H429" s="25">
        <f t="shared" si="53"/>
        <v>2035483.9133777749</v>
      </c>
      <c r="I429" s="25">
        <f t="shared" si="47"/>
        <v>7633.0646751666554</v>
      </c>
      <c r="J429" s="25">
        <f t="shared" si="51"/>
        <v>2043116.9780529416</v>
      </c>
      <c r="K429" s="6"/>
      <c r="L429" s="105" t="str">
        <f t="shared" si="48"/>
        <v/>
      </c>
      <c r="M429" s="106" t="str">
        <f t="shared" si="49"/>
        <v/>
      </c>
      <c r="N429" s="106" t="str">
        <f t="shared" si="52"/>
        <v/>
      </c>
      <c r="O429" s="107" t="str">
        <f t="shared" si="50"/>
        <v/>
      </c>
    </row>
    <row r="430" spans="7:15">
      <c r="G430" s="1">
        <v>421</v>
      </c>
      <c r="H430" s="22">
        <f t="shared" si="53"/>
        <v>2045116.9780529416</v>
      </c>
      <c r="I430" s="22">
        <f t="shared" si="47"/>
        <v>7669.1886676985305</v>
      </c>
      <c r="J430" s="22">
        <f t="shared" si="51"/>
        <v>2052786.1667206401</v>
      </c>
      <c r="L430" s="102" t="str">
        <f t="shared" si="48"/>
        <v/>
      </c>
      <c r="M430" s="103" t="str">
        <f t="shared" si="49"/>
        <v/>
      </c>
      <c r="N430" s="103" t="str">
        <f t="shared" si="52"/>
        <v/>
      </c>
      <c r="O430" s="104" t="str">
        <f t="shared" si="50"/>
        <v/>
      </c>
    </row>
    <row r="431" spans="7:15">
      <c r="G431" s="1">
        <v>422</v>
      </c>
      <c r="H431" s="22">
        <f t="shared" si="53"/>
        <v>2054786.1667206401</v>
      </c>
      <c r="I431" s="22">
        <f t="shared" si="47"/>
        <v>7705.4481252024007</v>
      </c>
      <c r="J431" s="22">
        <f t="shared" si="51"/>
        <v>2062491.6148458426</v>
      </c>
      <c r="L431" s="102" t="str">
        <f t="shared" si="48"/>
        <v/>
      </c>
      <c r="M431" s="103" t="str">
        <f t="shared" si="49"/>
        <v/>
      </c>
      <c r="N431" s="103" t="str">
        <f t="shared" si="52"/>
        <v/>
      </c>
      <c r="O431" s="104" t="str">
        <f t="shared" si="50"/>
        <v/>
      </c>
    </row>
    <row r="432" spans="7:15">
      <c r="G432" s="1">
        <v>423</v>
      </c>
      <c r="H432" s="22">
        <f t="shared" si="53"/>
        <v>2064491.6148458426</v>
      </c>
      <c r="I432" s="22">
        <f t="shared" si="47"/>
        <v>7741.8435556719096</v>
      </c>
      <c r="J432" s="22">
        <f t="shared" si="51"/>
        <v>2072233.4584015145</v>
      </c>
      <c r="L432" s="102" t="str">
        <f t="shared" si="48"/>
        <v/>
      </c>
      <c r="M432" s="103" t="str">
        <f t="shared" si="49"/>
        <v/>
      </c>
      <c r="N432" s="103" t="str">
        <f t="shared" si="52"/>
        <v/>
      </c>
      <c r="O432" s="104" t="str">
        <f t="shared" si="50"/>
        <v/>
      </c>
    </row>
    <row r="433" spans="7:15">
      <c r="G433" s="1">
        <v>424</v>
      </c>
      <c r="H433" s="22">
        <f t="shared" si="53"/>
        <v>2074233.4584015145</v>
      </c>
      <c r="I433" s="22">
        <f t="shared" si="47"/>
        <v>7778.3754690056785</v>
      </c>
      <c r="J433" s="22">
        <f t="shared" si="51"/>
        <v>2082011.8338705201</v>
      </c>
      <c r="L433" s="102" t="str">
        <f t="shared" si="48"/>
        <v/>
      </c>
      <c r="M433" s="103" t="str">
        <f t="shared" si="49"/>
        <v/>
      </c>
      <c r="N433" s="103" t="str">
        <f t="shared" si="52"/>
        <v/>
      </c>
      <c r="O433" s="104" t="str">
        <f t="shared" si="50"/>
        <v/>
      </c>
    </row>
    <row r="434" spans="7:15">
      <c r="G434" s="1">
        <v>425</v>
      </c>
      <c r="H434" s="22">
        <f t="shared" si="53"/>
        <v>2084011.8338705201</v>
      </c>
      <c r="I434" s="22">
        <f t="shared" si="47"/>
        <v>7815.0443770144502</v>
      </c>
      <c r="J434" s="22">
        <f t="shared" si="51"/>
        <v>2091826.8782475346</v>
      </c>
      <c r="L434" s="102" t="str">
        <f t="shared" si="48"/>
        <v/>
      </c>
      <c r="M434" s="103" t="str">
        <f t="shared" si="49"/>
        <v/>
      </c>
      <c r="N434" s="103" t="str">
        <f t="shared" si="52"/>
        <v/>
      </c>
      <c r="O434" s="104" t="str">
        <f t="shared" si="50"/>
        <v/>
      </c>
    </row>
    <row r="435" spans="7:15">
      <c r="G435" s="1">
        <v>426</v>
      </c>
      <c r="H435" s="22">
        <f t="shared" si="53"/>
        <v>2093826.8782475346</v>
      </c>
      <c r="I435" s="22">
        <f t="shared" si="47"/>
        <v>7851.8507934282543</v>
      </c>
      <c r="J435" s="22">
        <f t="shared" si="51"/>
        <v>2101678.7290409631</v>
      </c>
      <c r="L435" s="102" t="str">
        <f t="shared" si="48"/>
        <v/>
      </c>
      <c r="M435" s="103" t="str">
        <f t="shared" si="49"/>
        <v/>
      </c>
      <c r="N435" s="103" t="str">
        <f t="shared" si="52"/>
        <v/>
      </c>
      <c r="O435" s="104" t="str">
        <f t="shared" si="50"/>
        <v/>
      </c>
    </row>
    <row r="436" spans="7:15">
      <c r="G436" s="1">
        <v>427</v>
      </c>
      <c r="H436" s="22">
        <f t="shared" si="53"/>
        <v>2103678.7290409631</v>
      </c>
      <c r="I436" s="22">
        <f t="shared" si="47"/>
        <v>7888.795233903611</v>
      </c>
      <c r="J436" s="22">
        <f t="shared" si="51"/>
        <v>2111567.5242748666</v>
      </c>
      <c r="L436" s="102" t="str">
        <f t="shared" si="48"/>
        <v/>
      </c>
      <c r="M436" s="103" t="str">
        <f t="shared" si="49"/>
        <v/>
      </c>
      <c r="N436" s="103" t="str">
        <f t="shared" si="52"/>
        <v/>
      </c>
      <c r="O436" s="104" t="str">
        <f t="shared" si="50"/>
        <v/>
      </c>
    </row>
    <row r="437" spans="7:15">
      <c r="G437" s="1">
        <v>428</v>
      </c>
      <c r="H437" s="22">
        <f t="shared" si="53"/>
        <v>2113567.5242748666</v>
      </c>
      <c r="I437" s="22">
        <f t="shared" si="47"/>
        <v>7925.8782160307492</v>
      </c>
      <c r="J437" s="22">
        <f t="shared" si="51"/>
        <v>2121493.4024908971</v>
      </c>
      <c r="L437" s="102" t="str">
        <f t="shared" si="48"/>
        <v/>
      </c>
      <c r="M437" s="103" t="str">
        <f t="shared" si="49"/>
        <v/>
      </c>
      <c r="N437" s="103" t="str">
        <f t="shared" si="52"/>
        <v/>
      </c>
      <c r="O437" s="104" t="str">
        <f t="shared" si="50"/>
        <v/>
      </c>
    </row>
    <row r="438" spans="7:15">
      <c r="G438" s="1">
        <v>429</v>
      </c>
      <c r="H438" s="22">
        <f t="shared" si="53"/>
        <v>2123493.4024908971</v>
      </c>
      <c r="I438" s="22">
        <f t="shared" si="47"/>
        <v>7963.1002593408639</v>
      </c>
      <c r="J438" s="22">
        <f t="shared" si="51"/>
        <v>2131456.5027502379</v>
      </c>
      <c r="L438" s="102" t="str">
        <f t="shared" si="48"/>
        <v/>
      </c>
      <c r="M438" s="103" t="str">
        <f t="shared" si="49"/>
        <v/>
      </c>
      <c r="N438" s="103" t="str">
        <f t="shared" si="52"/>
        <v/>
      </c>
      <c r="O438" s="104" t="str">
        <f t="shared" si="50"/>
        <v/>
      </c>
    </row>
    <row r="439" spans="7:15">
      <c r="G439" s="1">
        <v>430</v>
      </c>
      <c r="H439" s="22">
        <f t="shared" si="53"/>
        <v>2133456.5027502379</v>
      </c>
      <c r="I439" s="22">
        <f t="shared" si="47"/>
        <v>8000.4618853133916</v>
      </c>
      <c r="J439" s="22">
        <f t="shared" si="51"/>
        <v>2141456.9646355514</v>
      </c>
      <c r="L439" s="102" t="str">
        <f t="shared" si="48"/>
        <v/>
      </c>
      <c r="M439" s="103" t="str">
        <f t="shared" si="49"/>
        <v/>
      </c>
      <c r="N439" s="103" t="str">
        <f t="shared" si="52"/>
        <v/>
      </c>
      <c r="O439" s="104" t="str">
        <f t="shared" si="50"/>
        <v/>
      </c>
    </row>
    <row r="440" spans="7:15">
      <c r="G440" s="1">
        <v>431</v>
      </c>
      <c r="H440" s="22">
        <f t="shared" si="53"/>
        <v>2143456.9646355514</v>
      </c>
      <c r="I440" s="22">
        <f t="shared" si="47"/>
        <v>8037.9636173833178</v>
      </c>
      <c r="J440" s="22">
        <f t="shared" si="51"/>
        <v>2151494.9282529349</v>
      </c>
      <c r="L440" s="102" t="str">
        <f t="shared" si="48"/>
        <v/>
      </c>
      <c r="M440" s="103" t="str">
        <f t="shared" si="49"/>
        <v/>
      </c>
      <c r="N440" s="103" t="str">
        <f t="shared" si="52"/>
        <v/>
      </c>
      <c r="O440" s="104" t="str">
        <f t="shared" si="50"/>
        <v/>
      </c>
    </row>
    <row r="441" spans="7:15">
      <c r="G441" s="6">
        <v>432</v>
      </c>
      <c r="H441" s="25">
        <f t="shared" si="53"/>
        <v>2153494.9282529349</v>
      </c>
      <c r="I441" s="25">
        <f t="shared" si="47"/>
        <v>8075.6059809485059</v>
      </c>
      <c r="J441" s="25">
        <f t="shared" si="51"/>
        <v>2161570.5342338835</v>
      </c>
      <c r="K441" s="6"/>
      <c r="L441" s="105" t="str">
        <f t="shared" si="48"/>
        <v/>
      </c>
      <c r="M441" s="106" t="str">
        <f t="shared" si="49"/>
        <v/>
      </c>
      <c r="N441" s="106" t="str">
        <f t="shared" si="52"/>
        <v/>
      </c>
      <c r="O441" s="107" t="str">
        <f t="shared" si="50"/>
        <v/>
      </c>
    </row>
    <row r="442" spans="7:15">
      <c r="G442" s="1">
        <v>433</v>
      </c>
      <c r="H442" s="22">
        <f t="shared" si="53"/>
        <v>2163570.5342338835</v>
      </c>
      <c r="I442" s="22">
        <f t="shared" si="47"/>
        <v>8113.3895033770632</v>
      </c>
      <c r="J442" s="22">
        <f t="shared" si="51"/>
        <v>2171683.9237372605</v>
      </c>
      <c r="L442" s="102" t="str">
        <f t="shared" si="48"/>
        <v/>
      </c>
      <c r="M442" s="103" t="str">
        <f t="shared" si="49"/>
        <v/>
      </c>
      <c r="N442" s="103" t="str">
        <f t="shared" si="52"/>
        <v/>
      </c>
      <c r="O442" s="104" t="str">
        <f t="shared" si="50"/>
        <v/>
      </c>
    </row>
    <row r="443" spans="7:15">
      <c r="G443" s="1">
        <v>434</v>
      </c>
      <c r="H443" s="22">
        <f t="shared" si="53"/>
        <v>2173683.9237372605</v>
      </c>
      <c r="I443" s="22">
        <f t="shared" si="47"/>
        <v>8151.3147140147266</v>
      </c>
      <c r="J443" s="22">
        <f t="shared" si="51"/>
        <v>2181835.238451275</v>
      </c>
      <c r="L443" s="102" t="str">
        <f t="shared" si="48"/>
        <v/>
      </c>
      <c r="M443" s="103" t="str">
        <f t="shared" si="49"/>
        <v/>
      </c>
      <c r="N443" s="103" t="str">
        <f t="shared" si="52"/>
        <v/>
      </c>
      <c r="O443" s="104" t="str">
        <f t="shared" si="50"/>
        <v/>
      </c>
    </row>
    <row r="444" spans="7:15">
      <c r="G444" s="1">
        <v>435</v>
      </c>
      <c r="H444" s="22">
        <f t="shared" si="53"/>
        <v>2183835.238451275</v>
      </c>
      <c r="I444" s="22">
        <f t="shared" si="47"/>
        <v>8189.382144192281</v>
      </c>
      <c r="J444" s="22">
        <f t="shared" si="51"/>
        <v>2192024.6205954673</v>
      </c>
      <c r="L444" s="102" t="str">
        <f t="shared" si="48"/>
        <v/>
      </c>
      <c r="M444" s="103" t="str">
        <f t="shared" si="49"/>
        <v/>
      </c>
      <c r="N444" s="103" t="str">
        <f t="shared" si="52"/>
        <v/>
      </c>
      <c r="O444" s="104" t="str">
        <f t="shared" si="50"/>
        <v/>
      </c>
    </row>
    <row r="445" spans="7:15">
      <c r="G445" s="1">
        <v>436</v>
      </c>
      <c r="H445" s="22">
        <f t="shared" si="53"/>
        <v>2194024.6205954673</v>
      </c>
      <c r="I445" s="22">
        <f t="shared" si="47"/>
        <v>8227.5923272330019</v>
      </c>
      <c r="J445" s="22">
        <f t="shared" si="51"/>
        <v>2202252.2129227002</v>
      </c>
      <c r="L445" s="102" t="str">
        <f t="shared" si="48"/>
        <v/>
      </c>
      <c r="M445" s="103" t="str">
        <f t="shared" si="49"/>
        <v/>
      </c>
      <c r="N445" s="103" t="str">
        <f t="shared" si="52"/>
        <v/>
      </c>
      <c r="O445" s="104" t="str">
        <f t="shared" si="50"/>
        <v/>
      </c>
    </row>
    <row r="446" spans="7:15">
      <c r="G446" s="1">
        <v>437</v>
      </c>
      <c r="H446" s="22">
        <f t="shared" si="53"/>
        <v>2204252.2129227002</v>
      </c>
      <c r="I446" s="22">
        <f t="shared" si="47"/>
        <v>8265.9457984601249</v>
      </c>
      <c r="J446" s="22">
        <f t="shared" si="51"/>
        <v>2212518.1587211601</v>
      </c>
      <c r="L446" s="102" t="str">
        <f t="shared" si="48"/>
        <v/>
      </c>
      <c r="M446" s="103" t="str">
        <f t="shared" si="49"/>
        <v/>
      </c>
      <c r="N446" s="103" t="str">
        <f t="shared" si="52"/>
        <v/>
      </c>
      <c r="O446" s="104" t="str">
        <f t="shared" si="50"/>
        <v/>
      </c>
    </row>
    <row r="447" spans="7:15">
      <c r="G447" s="1">
        <v>438</v>
      </c>
      <c r="H447" s="22">
        <f t="shared" si="53"/>
        <v>2214518.1587211601</v>
      </c>
      <c r="I447" s="22">
        <f t="shared" si="47"/>
        <v>8304.4430952043494</v>
      </c>
      <c r="J447" s="22">
        <f t="shared" si="51"/>
        <v>2222822.6018163646</v>
      </c>
      <c r="L447" s="102" t="str">
        <f t="shared" si="48"/>
        <v/>
      </c>
      <c r="M447" s="103" t="str">
        <f t="shared" si="49"/>
        <v/>
      </c>
      <c r="N447" s="103" t="str">
        <f t="shared" si="52"/>
        <v/>
      </c>
      <c r="O447" s="104" t="str">
        <f t="shared" si="50"/>
        <v/>
      </c>
    </row>
    <row r="448" spans="7:15">
      <c r="G448" s="1">
        <v>439</v>
      </c>
      <c r="H448" s="22">
        <f t="shared" si="53"/>
        <v>2224822.6018163646</v>
      </c>
      <c r="I448" s="22">
        <f t="shared" si="47"/>
        <v>8343.0847568113677</v>
      </c>
      <c r="J448" s="22">
        <f t="shared" si="51"/>
        <v>2233165.6865731757</v>
      </c>
      <c r="L448" s="102" t="str">
        <f t="shared" si="48"/>
        <v/>
      </c>
      <c r="M448" s="103" t="str">
        <f t="shared" si="49"/>
        <v/>
      </c>
      <c r="N448" s="103" t="str">
        <f t="shared" si="52"/>
        <v/>
      </c>
      <c r="O448" s="104" t="str">
        <f t="shared" si="50"/>
        <v/>
      </c>
    </row>
    <row r="449" spans="7:15">
      <c r="G449" s="1">
        <v>440</v>
      </c>
      <c r="H449" s="22">
        <f t="shared" si="53"/>
        <v>2235165.6865731757</v>
      </c>
      <c r="I449" s="22">
        <f t="shared" si="47"/>
        <v>8381.8713246494081</v>
      </c>
      <c r="J449" s="22">
        <f t="shared" si="51"/>
        <v>2243547.5578978253</v>
      </c>
      <c r="L449" s="102" t="str">
        <f t="shared" si="48"/>
        <v/>
      </c>
      <c r="M449" s="103" t="str">
        <f t="shared" si="49"/>
        <v/>
      </c>
      <c r="N449" s="103" t="str">
        <f t="shared" si="52"/>
        <v/>
      </c>
      <c r="O449" s="104" t="str">
        <f t="shared" si="50"/>
        <v/>
      </c>
    </row>
    <row r="450" spans="7:15">
      <c r="G450" s="1">
        <v>441</v>
      </c>
      <c r="H450" s="22">
        <f t="shared" si="53"/>
        <v>2245547.5578978253</v>
      </c>
      <c r="I450" s="22">
        <f t="shared" si="47"/>
        <v>8420.8033421168439</v>
      </c>
      <c r="J450" s="22">
        <f t="shared" si="51"/>
        <v>2253968.3612399423</v>
      </c>
      <c r="L450" s="102" t="str">
        <f t="shared" si="48"/>
        <v/>
      </c>
      <c r="M450" s="103" t="str">
        <f t="shared" si="49"/>
        <v/>
      </c>
      <c r="N450" s="103" t="str">
        <f t="shared" si="52"/>
        <v/>
      </c>
      <c r="O450" s="104" t="str">
        <f t="shared" si="50"/>
        <v/>
      </c>
    </row>
    <row r="451" spans="7:15">
      <c r="G451" s="1">
        <v>442</v>
      </c>
      <c r="H451" s="22">
        <f t="shared" si="53"/>
        <v>2255968.3612399423</v>
      </c>
      <c r="I451" s="22">
        <f t="shared" si="47"/>
        <v>8459.881354649784</v>
      </c>
      <c r="J451" s="22">
        <f t="shared" si="51"/>
        <v>2264428.2425945923</v>
      </c>
      <c r="L451" s="102" t="str">
        <f t="shared" si="48"/>
        <v/>
      </c>
      <c r="M451" s="103" t="str">
        <f t="shared" si="49"/>
        <v/>
      </c>
      <c r="N451" s="103" t="str">
        <f t="shared" si="52"/>
        <v/>
      </c>
      <c r="O451" s="104" t="str">
        <f t="shared" si="50"/>
        <v/>
      </c>
    </row>
    <row r="452" spans="7:15">
      <c r="G452" s="1">
        <v>443</v>
      </c>
      <c r="H452" s="22">
        <f t="shared" si="53"/>
        <v>2266428.2425945923</v>
      </c>
      <c r="I452" s="22">
        <f t="shared" si="47"/>
        <v>8499.1059097297202</v>
      </c>
      <c r="J452" s="22">
        <f t="shared" si="51"/>
        <v>2274927.3485043221</v>
      </c>
      <c r="L452" s="102" t="str">
        <f t="shared" si="48"/>
        <v/>
      </c>
      <c r="M452" s="103" t="str">
        <f t="shared" si="49"/>
        <v/>
      </c>
      <c r="N452" s="103" t="str">
        <f t="shared" si="52"/>
        <v/>
      </c>
      <c r="O452" s="104" t="str">
        <f t="shared" si="50"/>
        <v/>
      </c>
    </row>
    <row r="453" spans="7:15">
      <c r="G453" s="6">
        <v>444</v>
      </c>
      <c r="H453" s="25">
        <f t="shared" si="53"/>
        <v>2276927.3485043221</v>
      </c>
      <c r="I453" s="25">
        <f t="shared" si="47"/>
        <v>8538.4775568912082</v>
      </c>
      <c r="J453" s="25">
        <f t="shared" si="51"/>
        <v>2285465.8260612134</v>
      </c>
      <c r="K453" s="6"/>
      <c r="L453" s="105" t="str">
        <f t="shared" si="48"/>
        <v/>
      </c>
      <c r="M453" s="106" t="str">
        <f t="shared" si="49"/>
        <v/>
      </c>
      <c r="N453" s="106" t="str">
        <f t="shared" si="52"/>
        <v/>
      </c>
      <c r="O453" s="107" t="str">
        <f t="shared" si="50"/>
        <v/>
      </c>
    </row>
    <row r="454" spans="7:15">
      <c r="G454" s="1">
        <v>445</v>
      </c>
      <c r="H454" s="22">
        <f t="shared" si="53"/>
        <v>2287465.8260612134</v>
      </c>
      <c r="I454" s="22">
        <f t="shared" si="47"/>
        <v>8577.9968477295497</v>
      </c>
      <c r="J454" s="22">
        <f t="shared" si="51"/>
        <v>2296043.8229089431</v>
      </c>
      <c r="L454" s="102" t="str">
        <f t="shared" si="48"/>
        <v/>
      </c>
      <c r="M454" s="103" t="str">
        <f t="shared" si="49"/>
        <v/>
      </c>
      <c r="N454" s="103" t="str">
        <f t="shared" si="52"/>
        <v/>
      </c>
      <c r="O454" s="104" t="str">
        <f t="shared" si="50"/>
        <v/>
      </c>
    </row>
    <row r="455" spans="7:15">
      <c r="G455" s="1">
        <v>446</v>
      </c>
      <c r="H455" s="22">
        <f t="shared" si="53"/>
        <v>2298043.8229089431</v>
      </c>
      <c r="I455" s="22">
        <f t="shared" si="47"/>
        <v>8617.6643359085356</v>
      </c>
      <c r="J455" s="22">
        <f t="shared" si="51"/>
        <v>2306661.4872448514</v>
      </c>
      <c r="L455" s="102" t="str">
        <f t="shared" si="48"/>
        <v/>
      </c>
      <c r="M455" s="103" t="str">
        <f t="shared" si="49"/>
        <v/>
      </c>
      <c r="N455" s="103" t="str">
        <f t="shared" si="52"/>
        <v/>
      </c>
      <c r="O455" s="104" t="str">
        <f t="shared" si="50"/>
        <v/>
      </c>
    </row>
    <row r="456" spans="7:15">
      <c r="G456" s="1">
        <v>447</v>
      </c>
      <c r="H456" s="22">
        <f t="shared" si="53"/>
        <v>2308661.4872448514</v>
      </c>
      <c r="I456" s="22">
        <f t="shared" si="47"/>
        <v>8657.4805771681931</v>
      </c>
      <c r="J456" s="22">
        <f t="shared" si="51"/>
        <v>2317318.9678220195</v>
      </c>
      <c r="L456" s="102" t="str">
        <f t="shared" si="48"/>
        <v/>
      </c>
      <c r="M456" s="103" t="str">
        <f t="shared" si="49"/>
        <v/>
      </c>
      <c r="N456" s="103" t="str">
        <f t="shared" si="52"/>
        <v/>
      </c>
      <c r="O456" s="104" t="str">
        <f t="shared" si="50"/>
        <v/>
      </c>
    </row>
    <row r="457" spans="7:15">
      <c r="G457" s="1">
        <v>448</v>
      </c>
      <c r="H457" s="22">
        <f t="shared" si="53"/>
        <v>2319318.9678220195</v>
      </c>
      <c r="I457" s="22">
        <f t="shared" si="47"/>
        <v>8697.446129332573</v>
      </c>
      <c r="J457" s="22">
        <f t="shared" si="51"/>
        <v>2328016.4139513522</v>
      </c>
      <c r="L457" s="102" t="str">
        <f t="shared" si="48"/>
        <v/>
      </c>
      <c r="M457" s="103" t="str">
        <f t="shared" si="49"/>
        <v/>
      </c>
      <c r="N457" s="103" t="str">
        <f t="shared" si="52"/>
        <v/>
      </c>
      <c r="O457" s="104" t="str">
        <f t="shared" si="50"/>
        <v/>
      </c>
    </row>
    <row r="458" spans="7:15">
      <c r="G458" s="1">
        <v>449</v>
      </c>
      <c r="H458" s="22">
        <f t="shared" si="53"/>
        <v>2330016.4139513522</v>
      </c>
      <c r="I458" s="22">
        <f t="shared" ref="I458:I521" si="54">H458*($C$14/360*30)</f>
        <v>8737.5615523175711</v>
      </c>
      <c r="J458" s="22">
        <f t="shared" si="51"/>
        <v>2338753.9755036696</v>
      </c>
      <c r="L458" s="102" t="str">
        <f t="shared" ref="L458:L521" si="55">IF(G458&lt;=$D$13,G458,"")</f>
        <v/>
      </c>
      <c r="M458" s="103" t="str">
        <f t="shared" ref="M458:M521" si="56">IF(L458="","",H458)</f>
        <v/>
      </c>
      <c r="N458" s="103" t="str">
        <f t="shared" si="52"/>
        <v/>
      </c>
      <c r="O458" s="104" t="str">
        <f t="shared" ref="O458:O521" si="57">IF(L458="","",J458)</f>
        <v/>
      </c>
    </row>
    <row r="459" spans="7:15">
      <c r="G459" s="1">
        <v>450</v>
      </c>
      <c r="H459" s="22">
        <f t="shared" si="53"/>
        <v>2340753.9755036696</v>
      </c>
      <c r="I459" s="22">
        <f t="shared" si="54"/>
        <v>8777.8274081387608</v>
      </c>
      <c r="J459" s="22">
        <f t="shared" ref="J459:J522" si="58">+H459+I459</f>
        <v>2349531.8029118082</v>
      </c>
      <c r="L459" s="102" t="str">
        <f t="shared" si="55"/>
        <v/>
      </c>
      <c r="M459" s="103" t="str">
        <f t="shared" si="56"/>
        <v/>
      </c>
      <c r="N459" s="103" t="str">
        <f t="shared" ref="N459:N522" si="59">IF(L459="","",I459)</f>
        <v/>
      </c>
      <c r="O459" s="104" t="str">
        <f t="shared" si="57"/>
        <v/>
      </c>
    </row>
    <row r="460" spans="7:15">
      <c r="G460" s="1">
        <v>451</v>
      </c>
      <c r="H460" s="22">
        <f t="shared" ref="H460:H523" si="60">J459+$C$17</f>
        <v>2351531.8029118082</v>
      </c>
      <c r="I460" s="22">
        <f t="shared" si="54"/>
        <v>8818.2442609192804</v>
      </c>
      <c r="J460" s="22">
        <f t="shared" si="58"/>
        <v>2360350.0471727275</v>
      </c>
      <c r="L460" s="102" t="str">
        <f t="shared" si="55"/>
        <v/>
      </c>
      <c r="M460" s="103" t="str">
        <f t="shared" si="56"/>
        <v/>
      </c>
      <c r="N460" s="103" t="str">
        <f t="shared" si="59"/>
        <v/>
      </c>
      <c r="O460" s="104" t="str">
        <f t="shared" si="57"/>
        <v/>
      </c>
    </row>
    <row r="461" spans="7:15">
      <c r="G461" s="1">
        <v>452</v>
      </c>
      <c r="H461" s="22">
        <f t="shared" si="60"/>
        <v>2362350.0471727275</v>
      </c>
      <c r="I461" s="22">
        <f t="shared" si="54"/>
        <v>8858.8126768977272</v>
      </c>
      <c r="J461" s="22">
        <f t="shared" si="58"/>
        <v>2371208.8598496253</v>
      </c>
      <c r="L461" s="102" t="str">
        <f t="shared" si="55"/>
        <v/>
      </c>
      <c r="M461" s="103" t="str">
        <f t="shared" si="56"/>
        <v/>
      </c>
      <c r="N461" s="103" t="str">
        <f t="shared" si="59"/>
        <v/>
      </c>
      <c r="O461" s="104" t="str">
        <f t="shared" si="57"/>
        <v/>
      </c>
    </row>
    <row r="462" spans="7:15">
      <c r="G462" s="1">
        <v>453</v>
      </c>
      <c r="H462" s="22">
        <f t="shared" si="60"/>
        <v>2373208.8598496253</v>
      </c>
      <c r="I462" s="22">
        <f t="shared" si="54"/>
        <v>8899.5332244360943</v>
      </c>
      <c r="J462" s="22">
        <f t="shared" si="58"/>
        <v>2382108.3930740613</v>
      </c>
      <c r="L462" s="102" t="str">
        <f t="shared" si="55"/>
        <v/>
      </c>
      <c r="M462" s="103" t="str">
        <f t="shared" si="56"/>
        <v/>
      </c>
      <c r="N462" s="103" t="str">
        <f t="shared" si="59"/>
        <v/>
      </c>
      <c r="O462" s="104" t="str">
        <f t="shared" si="57"/>
        <v/>
      </c>
    </row>
    <row r="463" spans="7:15">
      <c r="G463" s="1">
        <v>454</v>
      </c>
      <c r="H463" s="22">
        <f t="shared" si="60"/>
        <v>2384108.3930740613</v>
      </c>
      <c r="I463" s="22">
        <f t="shared" si="54"/>
        <v>8940.4064740277299</v>
      </c>
      <c r="J463" s="22">
        <f t="shared" si="58"/>
        <v>2393048.799548089</v>
      </c>
      <c r="L463" s="102" t="str">
        <f t="shared" si="55"/>
        <v/>
      </c>
      <c r="M463" s="103" t="str">
        <f t="shared" si="56"/>
        <v/>
      </c>
      <c r="N463" s="103" t="str">
        <f t="shared" si="59"/>
        <v/>
      </c>
      <c r="O463" s="104" t="str">
        <f t="shared" si="57"/>
        <v/>
      </c>
    </row>
    <row r="464" spans="7:15">
      <c r="G464" s="1">
        <v>455</v>
      </c>
      <c r="H464" s="22">
        <f t="shared" si="60"/>
        <v>2395048.799548089</v>
      </c>
      <c r="I464" s="22">
        <f t="shared" si="54"/>
        <v>8981.432998305334</v>
      </c>
      <c r="J464" s="22">
        <f t="shared" si="58"/>
        <v>2404030.2325463942</v>
      </c>
      <c r="L464" s="102" t="str">
        <f t="shared" si="55"/>
        <v/>
      </c>
      <c r="M464" s="103" t="str">
        <f t="shared" si="56"/>
        <v/>
      </c>
      <c r="N464" s="103" t="str">
        <f t="shared" si="59"/>
        <v/>
      </c>
      <c r="O464" s="104" t="str">
        <f t="shared" si="57"/>
        <v/>
      </c>
    </row>
    <row r="465" spans="7:15">
      <c r="G465" s="6">
        <v>456</v>
      </c>
      <c r="H465" s="25">
        <f t="shared" si="60"/>
        <v>2406030.2325463942</v>
      </c>
      <c r="I465" s="25">
        <f t="shared" si="54"/>
        <v>9022.6133720489779</v>
      </c>
      <c r="J465" s="25">
        <f t="shared" si="58"/>
        <v>2415052.8459184431</v>
      </c>
      <c r="K465" s="6"/>
      <c r="L465" s="105" t="str">
        <f t="shared" si="55"/>
        <v/>
      </c>
      <c r="M465" s="106" t="str">
        <f t="shared" si="56"/>
        <v/>
      </c>
      <c r="N465" s="106" t="str">
        <f t="shared" si="59"/>
        <v/>
      </c>
      <c r="O465" s="107" t="str">
        <f t="shared" si="57"/>
        <v/>
      </c>
    </row>
    <row r="466" spans="7:15">
      <c r="G466" s="1">
        <v>457</v>
      </c>
      <c r="H466" s="22">
        <f t="shared" si="60"/>
        <v>2417052.8459184431</v>
      </c>
      <c r="I466" s="22">
        <f t="shared" si="54"/>
        <v>9063.9481721941611</v>
      </c>
      <c r="J466" s="22">
        <f t="shared" si="58"/>
        <v>2426116.794090637</v>
      </c>
      <c r="L466" s="102" t="str">
        <f t="shared" si="55"/>
        <v/>
      </c>
      <c r="M466" s="103" t="str">
        <f t="shared" si="56"/>
        <v/>
      </c>
      <c r="N466" s="103" t="str">
        <f t="shared" si="59"/>
        <v/>
      </c>
      <c r="O466" s="104" t="str">
        <f t="shared" si="57"/>
        <v/>
      </c>
    </row>
    <row r="467" spans="7:15">
      <c r="G467" s="1">
        <v>458</v>
      </c>
      <c r="H467" s="22">
        <f t="shared" si="60"/>
        <v>2428116.794090637</v>
      </c>
      <c r="I467" s="22">
        <f t="shared" si="54"/>
        <v>9105.4379778398888</v>
      </c>
      <c r="J467" s="22">
        <f t="shared" si="58"/>
        <v>2437222.2320684767</v>
      </c>
      <c r="L467" s="102" t="str">
        <f t="shared" si="55"/>
        <v/>
      </c>
      <c r="M467" s="103" t="str">
        <f t="shared" si="56"/>
        <v/>
      </c>
      <c r="N467" s="103" t="str">
        <f t="shared" si="59"/>
        <v/>
      </c>
      <c r="O467" s="104" t="str">
        <f t="shared" si="57"/>
        <v/>
      </c>
    </row>
    <row r="468" spans="7:15">
      <c r="G468" s="1">
        <v>459</v>
      </c>
      <c r="H468" s="22">
        <f t="shared" si="60"/>
        <v>2439222.2320684767</v>
      </c>
      <c r="I468" s="22">
        <f t="shared" si="54"/>
        <v>9147.083370256787</v>
      </c>
      <c r="J468" s="22">
        <f t="shared" si="58"/>
        <v>2448369.3154387334</v>
      </c>
      <c r="L468" s="102" t="str">
        <f t="shared" si="55"/>
        <v/>
      </c>
      <c r="M468" s="103" t="str">
        <f t="shared" si="56"/>
        <v/>
      </c>
      <c r="N468" s="103" t="str">
        <f t="shared" si="59"/>
        <v/>
      </c>
      <c r="O468" s="104" t="str">
        <f t="shared" si="57"/>
        <v/>
      </c>
    </row>
    <row r="469" spans="7:15">
      <c r="G469" s="1">
        <v>460</v>
      </c>
      <c r="H469" s="22">
        <f t="shared" si="60"/>
        <v>2450369.3154387334</v>
      </c>
      <c r="I469" s="22">
        <f t="shared" si="54"/>
        <v>9188.8849328952492</v>
      </c>
      <c r="J469" s="22">
        <f t="shared" si="58"/>
        <v>2459558.2003716286</v>
      </c>
      <c r="L469" s="102" t="str">
        <f t="shared" si="55"/>
        <v/>
      </c>
      <c r="M469" s="103" t="str">
        <f t="shared" si="56"/>
        <v/>
      </c>
      <c r="N469" s="103" t="str">
        <f t="shared" si="59"/>
        <v/>
      </c>
      <c r="O469" s="104" t="str">
        <f t="shared" si="57"/>
        <v/>
      </c>
    </row>
    <row r="470" spans="7:15">
      <c r="G470" s="1">
        <v>461</v>
      </c>
      <c r="H470" s="22">
        <f t="shared" si="60"/>
        <v>2461558.2003716286</v>
      </c>
      <c r="I470" s="22">
        <f t="shared" si="54"/>
        <v>9230.8432513936077</v>
      </c>
      <c r="J470" s="22">
        <f t="shared" si="58"/>
        <v>2470789.0436230223</v>
      </c>
      <c r="L470" s="102" t="str">
        <f t="shared" si="55"/>
        <v/>
      </c>
      <c r="M470" s="103" t="str">
        <f t="shared" si="56"/>
        <v/>
      </c>
      <c r="N470" s="103" t="str">
        <f t="shared" si="59"/>
        <v/>
      </c>
      <c r="O470" s="104" t="str">
        <f t="shared" si="57"/>
        <v/>
      </c>
    </row>
    <row r="471" spans="7:15">
      <c r="G471" s="1">
        <v>462</v>
      </c>
      <c r="H471" s="22">
        <f t="shared" si="60"/>
        <v>2472789.0436230223</v>
      </c>
      <c r="I471" s="22">
        <f t="shared" si="54"/>
        <v>9272.9589135863334</v>
      </c>
      <c r="J471" s="22">
        <f t="shared" si="58"/>
        <v>2482062.0025366084</v>
      </c>
      <c r="L471" s="102" t="str">
        <f t="shared" si="55"/>
        <v/>
      </c>
      <c r="M471" s="103" t="str">
        <f t="shared" si="56"/>
        <v/>
      </c>
      <c r="N471" s="103" t="str">
        <f t="shared" si="59"/>
        <v/>
      </c>
      <c r="O471" s="104" t="str">
        <f t="shared" si="57"/>
        <v/>
      </c>
    </row>
    <row r="472" spans="7:15">
      <c r="G472" s="1">
        <v>463</v>
      </c>
      <c r="H472" s="22">
        <f t="shared" si="60"/>
        <v>2484062.0025366084</v>
      </c>
      <c r="I472" s="22">
        <f t="shared" si="54"/>
        <v>9315.2325095122815</v>
      </c>
      <c r="J472" s="22">
        <f t="shared" si="58"/>
        <v>2493377.2350461208</v>
      </c>
      <c r="L472" s="102" t="str">
        <f t="shared" si="55"/>
        <v/>
      </c>
      <c r="M472" s="103" t="str">
        <f t="shared" si="56"/>
        <v/>
      </c>
      <c r="N472" s="103" t="str">
        <f t="shared" si="59"/>
        <v/>
      </c>
      <c r="O472" s="104" t="str">
        <f t="shared" si="57"/>
        <v/>
      </c>
    </row>
    <row r="473" spans="7:15">
      <c r="G473" s="1">
        <v>464</v>
      </c>
      <c r="H473" s="22">
        <f t="shared" si="60"/>
        <v>2495377.2350461208</v>
      </c>
      <c r="I473" s="22">
        <f t="shared" si="54"/>
        <v>9357.6646314229529</v>
      </c>
      <c r="J473" s="22">
        <f t="shared" si="58"/>
        <v>2504734.8996775439</v>
      </c>
      <c r="L473" s="102" t="str">
        <f t="shared" si="55"/>
        <v/>
      </c>
      <c r="M473" s="103" t="str">
        <f t="shared" si="56"/>
        <v/>
      </c>
      <c r="N473" s="103" t="str">
        <f t="shared" si="59"/>
        <v/>
      </c>
      <c r="O473" s="104" t="str">
        <f t="shared" si="57"/>
        <v/>
      </c>
    </row>
    <row r="474" spans="7:15">
      <c r="G474" s="1">
        <v>465</v>
      </c>
      <c r="H474" s="22">
        <f t="shared" si="60"/>
        <v>2506734.8996775439</v>
      </c>
      <c r="I474" s="22">
        <f t="shared" si="54"/>
        <v>9400.2558737907893</v>
      </c>
      <c r="J474" s="22">
        <f t="shared" si="58"/>
        <v>2516135.1555513348</v>
      </c>
      <c r="L474" s="102" t="str">
        <f t="shared" si="55"/>
        <v/>
      </c>
      <c r="M474" s="103" t="str">
        <f t="shared" si="56"/>
        <v/>
      </c>
      <c r="N474" s="103" t="str">
        <f t="shared" si="59"/>
        <v/>
      </c>
      <c r="O474" s="104" t="str">
        <f t="shared" si="57"/>
        <v/>
      </c>
    </row>
    <row r="475" spans="7:15">
      <c r="G475" s="1">
        <v>466</v>
      </c>
      <c r="H475" s="22">
        <f t="shared" si="60"/>
        <v>2518135.1555513348</v>
      </c>
      <c r="I475" s="22">
        <f t="shared" si="54"/>
        <v>9443.0068333175059</v>
      </c>
      <c r="J475" s="22">
        <f t="shared" si="58"/>
        <v>2527578.1623846525</v>
      </c>
      <c r="L475" s="102" t="str">
        <f t="shared" si="55"/>
        <v/>
      </c>
      <c r="M475" s="103" t="str">
        <f t="shared" si="56"/>
        <v/>
      </c>
      <c r="N475" s="103" t="str">
        <f t="shared" si="59"/>
        <v/>
      </c>
      <c r="O475" s="104" t="str">
        <f t="shared" si="57"/>
        <v/>
      </c>
    </row>
    <row r="476" spans="7:15">
      <c r="G476" s="1">
        <v>467</v>
      </c>
      <c r="H476" s="22">
        <f t="shared" si="60"/>
        <v>2529578.1623846525</v>
      </c>
      <c r="I476" s="22">
        <f t="shared" si="54"/>
        <v>9485.9181089424474</v>
      </c>
      <c r="J476" s="22">
        <f t="shared" si="58"/>
        <v>2539064.080493595</v>
      </c>
      <c r="L476" s="102" t="str">
        <f t="shared" si="55"/>
        <v/>
      </c>
      <c r="M476" s="103" t="str">
        <f t="shared" si="56"/>
        <v/>
      </c>
      <c r="N476" s="103" t="str">
        <f t="shared" si="59"/>
        <v/>
      </c>
      <c r="O476" s="104" t="str">
        <f t="shared" si="57"/>
        <v/>
      </c>
    </row>
    <row r="477" spans="7:15">
      <c r="G477" s="6">
        <v>468</v>
      </c>
      <c r="H477" s="25">
        <f t="shared" si="60"/>
        <v>2541064.080493595</v>
      </c>
      <c r="I477" s="25">
        <f t="shared" si="54"/>
        <v>9528.9903018509813</v>
      </c>
      <c r="J477" s="25">
        <f t="shared" si="58"/>
        <v>2550593.0707954462</v>
      </c>
      <c r="K477" s="6"/>
      <c r="L477" s="105" t="str">
        <f t="shared" si="55"/>
        <v/>
      </c>
      <c r="M477" s="106" t="str">
        <f t="shared" si="56"/>
        <v/>
      </c>
      <c r="N477" s="106" t="str">
        <f t="shared" si="59"/>
        <v/>
      </c>
      <c r="O477" s="107" t="str">
        <f t="shared" si="57"/>
        <v/>
      </c>
    </row>
    <row r="478" spans="7:15">
      <c r="G478" s="1">
        <v>469</v>
      </c>
      <c r="H478" s="22">
        <f t="shared" si="60"/>
        <v>2552593.0707954462</v>
      </c>
      <c r="I478" s="22">
        <f t="shared" si="54"/>
        <v>9572.2240154829233</v>
      </c>
      <c r="J478" s="22">
        <f t="shared" si="58"/>
        <v>2562165.2948109289</v>
      </c>
      <c r="L478" s="102" t="str">
        <f t="shared" si="55"/>
        <v/>
      </c>
      <c r="M478" s="103" t="str">
        <f t="shared" si="56"/>
        <v/>
      </c>
      <c r="N478" s="103" t="str">
        <f t="shared" si="59"/>
        <v/>
      </c>
      <c r="O478" s="104" t="str">
        <f t="shared" si="57"/>
        <v/>
      </c>
    </row>
    <row r="479" spans="7:15">
      <c r="G479" s="1">
        <v>470</v>
      </c>
      <c r="H479" s="22">
        <f t="shared" si="60"/>
        <v>2564165.2948109289</v>
      </c>
      <c r="I479" s="22">
        <f t="shared" si="54"/>
        <v>9615.6198555409828</v>
      </c>
      <c r="J479" s="22">
        <f t="shared" si="58"/>
        <v>2573780.9146664697</v>
      </c>
      <c r="L479" s="102" t="str">
        <f t="shared" si="55"/>
        <v/>
      </c>
      <c r="M479" s="103" t="str">
        <f t="shared" si="56"/>
        <v/>
      </c>
      <c r="N479" s="103" t="str">
        <f t="shared" si="59"/>
        <v/>
      </c>
      <c r="O479" s="104" t="str">
        <f t="shared" si="57"/>
        <v/>
      </c>
    </row>
    <row r="480" spans="7:15">
      <c r="G480" s="1">
        <v>471</v>
      </c>
      <c r="H480" s="22">
        <f t="shared" si="60"/>
        <v>2575780.9146664697</v>
      </c>
      <c r="I480" s="22">
        <f t="shared" si="54"/>
        <v>9659.1784299992614</v>
      </c>
      <c r="J480" s="22">
        <f t="shared" si="58"/>
        <v>2585440.0930964691</v>
      </c>
      <c r="L480" s="102" t="str">
        <f t="shared" si="55"/>
        <v/>
      </c>
      <c r="M480" s="103" t="str">
        <f t="shared" si="56"/>
        <v/>
      </c>
      <c r="N480" s="103" t="str">
        <f t="shared" si="59"/>
        <v/>
      </c>
      <c r="O480" s="104" t="str">
        <f t="shared" si="57"/>
        <v/>
      </c>
    </row>
    <row r="481" spans="7:15">
      <c r="G481" s="1">
        <v>472</v>
      </c>
      <c r="H481" s="22">
        <f t="shared" si="60"/>
        <v>2587440.0930964691</v>
      </c>
      <c r="I481" s="22">
        <f t="shared" si="54"/>
        <v>9702.9003491117583</v>
      </c>
      <c r="J481" s="22">
        <f t="shared" si="58"/>
        <v>2597142.9934455808</v>
      </c>
      <c r="L481" s="102" t="str">
        <f t="shared" si="55"/>
        <v/>
      </c>
      <c r="M481" s="103" t="str">
        <f t="shared" si="56"/>
        <v/>
      </c>
      <c r="N481" s="103" t="str">
        <f t="shared" si="59"/>
        <v/>
      </c>
      <c r="O481" s="104" t="str">
        <f t="shared" si="57"/>
        <v/>
      </c>
    </row>
    <row r="482" spans="7:15">
      <c r="G482" s="1">
        <v>473</v>
      </c>
      <c r="H482" s="22">
        <f t="shared" si="60"/>
        <v>2599142.9934455808</v>
      </c>
      <c r="I482" s="22">
        <f t="shared" si="54"/>
        <v>9746.7862254209285</v>
      </c>
      <c r="J482" s="22">
        <f t="shared" si="58"/>
        <v>2608889.7796710017</v>
      </c>
      <c r="L482" s="102" t="str">
        <f t="shared" si="55"/>
        <v/>
      </c>
      <c r="M482" s="103" t="str">
        <f t="shared" si="56"/>
        <v/>
      </c>
      <c r="N482" s="103" t="str">
        <f t="shared" si="59"/>
        <v/>
      </c>
      <c r="O482" s="104" t="str">
        <f t="shared" si="57"/>
        <v/>
      </c>
    </row>
    <row r="483" spans="7:15">
      <c r="G483" s="1">
        <v>474</v>
      </c>
      <c r="H483" s="22">
        <f t="shared" si="60"/>
        <v>2610889.7796710017</v>
      </c>
      <c r="I483" s="22">
        <f t="shared" si="54"/>
        <v>9790.8366737662564</v>
      </c>
      <c r="J483" s="22">
        <f t="shared" si="58"/>
        <v>2620680.6163447681</v>
      </c>
      <c r="L483" s="102" t="str">
        <f t="shared" si="55"/>
        <v/>
      </c>
      <c r="M483" s="103" t="str">
        <f t="shared" si="56"/>
        <v/>
      </c>
      <c r="N483" s="103" t="str">
        <f t="shared" si="59"/>
        <v/>
      </c>
      <c r="O483" s="104" t="str">
        <f t="shared" si="57"/>
        <v/>
      </c>
    </row>
    <row r="484" spans="7:15">
      <c r="G484" s="1">
        <v>475</v>
      </c>
      <c r="H484" s="22">
        <f t="shared" si="60"/>
        <v>2622680.6163447681</v>
      </c>
      <c r="I484" s="22">
        <f t="shared" si="54"/>
        <v>9835.0523112928804</v>
      </c>
      <c r="J484" s="22">
        <f t="shared" si="58"/>
        <v>2632515.6686560609</v>
      </c>
      <c r="L484" s="102" t="str">
        <f t="shared" si="55"/>
        <v/>
      </c>
      <c r="M484" s="103" t="str">
        <f t="shared" si="56"/>
        <v/>
      </c>
      <c r="N484" s="103" t="str">
        <f t="shared" si="59"/>
        <v/>
      </c>
      <c r="O484" s="104" t="str">
        <f t="shared" si="57"/>
        <v/>
      </c>
    </row>
    <row r="485" spans="7:15">
      <c r="G485" s="1">
        <v>476</v>
      </c>
      <c r="H485" s="22">
        <f t="shared" si="60"/>
        <v>2634515.6686560609</v>
      </c>
      <c r="I485" s="22">
        <f t="shared" si="54"/>
        <v>9879.4337574602287</v>
      </c>
      <c r="J485" s="22">
        <f t="shared" si="58"/>
        <v>2644395.1024135211</v>
      </c>
      <c r="L485" s="102" t="str">
        <f t="shared" si="55"/>
        <v/>
      </c>
      <c r="M485" s="103" t="str">
        <f t="shared" si="56"/>
        <v/>
      </c>
      <c r="N485" s="103" t="str">
        <f t="shared" si="59"/>
        <v/>
      </c>
      <c r="O485" s="104" t="str">
        <f t="shared" si="57"/>
        <v/>
      </c>
    </row>
    <row r="486" spans="7:15">
      <c r="G486" s="1">
        <v>477</v>
      </c>
      <c r="H486" s="22">
        <f t="shared" si="60"/>
        <v>2646395.1024135211</v>
      </c>
      <c r="I486" s="22">
        <f t="shared" si="54"/>
        <v>9923.9816340507041</v>
      </c>
      <c r="J486" s="22">
        <f t="shared" si="58"/>
        <v>2656319.0840475718</v>
      </c>
      <c r="L486" s="102" t="str">
        <f t="shared" si="55"/>
        <v/>
      </c>
      <c r="M486" s="103" t="str">
        <f t="shared" si="56"/>
        <v/>
      </c>
      <c r="N486" s="103" t="str">
        <f t="shared" si="59"/>
        <v/>
      </c>
      <c r="O486" s="104" t="str">
        <f t="shared" si="57"/>
        <v/>
      </c>
    </row>
    <row r="487" spans="7:15">
      <c r="G487" s="1">
        <v>478</v>
      </c>
      <c r="H487" s="22">
        <f t="shared" si="60"/>
        <v>2658319.0840475718</v>
      </c>
      <c r="I487" s="22">
        <f t="shared" si="54"/>
        <v>9968.6965651783939</v>
      </c>
      <c r="J487" s="22">
        <f t="shared" si="58"/>
        <v>2668287.78061275</v>
      </c>
      <c r="L487" s="102" t="str">
        <f t="shared" si="55"/>
        <v/>
      </c>
      <c r="M487" s="103" t="str">
        <f t="shared" si="56"/>
        <v/>
      </c>
      <c r="N487" s="103" t="str">
        <f t="shared" si="59"/>
        <v/>
      </c>
      <c r="O487" s="104" t="str">
        <f t="shared" si="57"/>
        <v/>
      </c>
    </row>
    <row r="488" spans="7:15">
      <c r="G488" s="1">
        <v>479</v>
      </c>
      <c r="H488" s="22">
        <f t="shared" si="60"/>
        <v>2670287.78061275</v>
      </c>
      <c r="I488" s="22">
        <f t="shared" si="54"/>
        <v>10013.579177297812</v>
      </c>
      <c r="J488" s="22">
        <f t="shared" si="58"/>
        <v>2680301.3597900476</v>
      </c>
      <c r="L488" s="102" t="str">
        <f t="shared" si="55"/>
        <v/>
      </c>
      <c r="M488" s="103" t="str">
        <f t="shared" si="56"/>
        <v/>
      </c>
      <c r="N488" s="103" t="str">
        <f t="shared" si="59"/>
        <v/>
      </c>
      <c r="O488" s="104" t="str">
        <f t="shared" si="57"/>
        <v/>
      </c>
    </row>
    <row r="489" spans="7:15">
      <c r="G489" s="6">
        <v>480</v>
      </c>
      <c r="H489" s="25">
        <f t="shared" si="60"/>
        <v>2682301.3597900476</v>
      </c>
      <c r="I489" s="25">
        <f t="shared" si="54"/>
        <v>10058.630099212678</v>
      </c>
      <c r="J489" s="25">
        <f t="shared" si="58"/>
        <v>2692359.9898892604</v>
      </c>
      <c r="K489" s="6"/>
      <c r="L489" s="105" t="str">
        <f t="shared" si="55"/>
        <v/>
      </c>
      <c r="M489" s="106" t="str">
        <f t="shared" si="56"/>
        <v/>
      </c>
      <c r="N489" s="106" t="str">
        <f t="shared" si="59"/>
        <v/>
      </c>
      <c r="O489" s="107" t="str">
        <f t="shared" si="57"/>
        <v/>
      </c>
    </row>
    <row r="490" spans="7:15">
      <c r="G490" s="1">
        <v>481</v>
      </c>
      <c r="H490" s="22">
        <f t="shared" si="60"/>
        <v>2694359.9898892604</v>
      </c>
      <c r="I490" s="22">
        <f t="shared" si="54"/>
        <v>10103.849962084727</v>
      </c>
      <c r="J490" s="22">
        <f t="shared" si="58"/>
        <v>2704463.8398513449</v>
      </c>
      <c r="L490" s="102" t="str">
        <f t="shared" si="55"/>
        <v/>
      </c>
      <c r="M490" s="103" t="str">
        <f t="shared" si="56"/>
        <v/>
      </c>
      <c r="N490" s="103" t="str">
        <f t="shared" si="59"/>
        <v/>
      </c>
      <c r="O490" s="104" t="str">
        <f t="shared" si="57"/>
        <v/>
      </c>
    </row>
    <row r="491" spans="7:15">
      <c r="G491" s="1">
        <v>482</v>
      </c>
      <c r="H491" s="22">
        <f t="shared" si="60"/>
        <v>2706463.8398513449</v>
      </c>
      <c r="I491" s="22">
        <f t="shared" si="54"/>
        <v>10149.239399442544</v>
      </c>
      <c r="J491" s="22">
        <f t="shared" si="58"/>
        <v>2716613.0792507874</v>
      </c>
      <c r="L491" s="102" t="str">
        <f t="shared" si="55"/>
        <v/>
      </c>
      <c r="M491" s="103" t="str">
        <f t="shared" si="56"/>
        <v/>
      </c>
      <c r="N491" s="103" t="str">
        <f t="shared" si="59"/>
        <v/>
      </c>
      <c r="O491" s="104" t="str">
        <f t="shared" si="57"/>
        <v/>
      </c>
    </row>
    <row r="492" spans="7:15">
      <c r="G492" s="1">
        <v>483</v>
      </c>
      <c r="H492" s="22">
        <f t="shared" si="60"/>
        <v>2718613.0792507874</v>
      </c>
      <c r="I492" s="22">
        <f t="shared" si="54"/>
        <v>10194.799047190452</v>
      </c>
      <c r="J492" s="22">
        <f t="shared" si="58"/>
        <v>2728807.8782979776</v>
      </c>
      <c r="L492" s="102" t="str">
        <f t="shared" si="55"/>
        <v/>
      </c>
      <c r="M492" s="103" t="str">
        <f t="shared" si="56"/>
        <v/>
      </c>
      <c r="N492" s="103" t="str">
        <f t="shared" si="59"/>
        <v/>
      </c>
      <c r="O492" s="104" t="str">
        <f t="shared" si="57"/>
        <v/>
      </c>
    </row>
    <row r="493" spans="7:15">
      <c r="G493" s="1">
        <v>484</v>
      </c>
      <c r="H493" s="22">
        <f t="shared" si="60"/>
        <v>2730807.8782979776</v>
      </c>
      <c r="I493" s="22">
        <f t="shared" si="54"/>
        <v>10240.529543617416</v>
      </c>
      <c r="J493" s="22">
        <f t="shared" si="58"/>
        <v>2741048.4078415949</v>
      </c>
      <c r="L493" s="102" t="str">
        <f t="shared" si="55"/>
        <v/>
      </c>
      <c r="M493" s="103" t="str">
        <f t="shared" si="56"/>
        <v/>
      </c>
      <c r="N493" s="103" t="str">
        <f t="shared" si="59"/>
        <v/>
      </c>
      <c r="O493" s="104" t="str">
        <f t="shared" si="57"/>
        <v/>
      </c>
    </row>
    <row r="494" spans="7:15">
      <c r="G494" s="1">
        <v>485</v>
      </c>
      <c r="H494" s="22">
        <f t="shared" si="60"/>
        <v>2743048.4078415949</v>
      </c>
      <c r="I494" s="22">
        <f t="shared" si="54"/>
        <v>10286.43152940598</v>
      </c>
      <c r="J494" s="22">
        <f t="shared" si="58"/>
        <v>2753334.8393710009</v>
      </c>
      <c r="L494" s="102" t="str">
        <f t="shared" si="55"/>
        <v/>
      </c>
      <c r="M494" s="103" t="str">
        <f t="shared" si="56"/>
        <v/>
      </c>
      <c r="N494" s="103" t="str">
        <f t="shared" si="59"/>
        <v/>
      </c>
      <c r="O494" s="104" t="str">
        <f t="shared" si="57"/>
        <v/>
      </c>
    </row>
    <row r="495" spans="7:15">
      <c r="G495" s="1">
        <v>486</v>
      </c>
      <c r="H495" s="22">
        <f t="shared" si="60"/>
        <v>2755334.8393710009</v>
      </c>
      <c r="I495" s="22">
        <f t="shared" si="54"/>
        <v>10332.505647641254</v>
      </c>
      <c r="J495" s="22">
        <f t="shared" si="58"/>
        <v>2765667.345018642</v>
      </c>
      <c r="L495" s="102" t="str">
        <f t="shared" si="55"/>
        <v/>
      </c>
      <c r="M495" s="103" t="str">
        <f t="shared" si="56"/>
        <v/>
      </c>
      <c r="N495" s="103" t="str">
        <f t="shared" si="59"/>
        <v/>
      </c>
      <c r="O495" s="104" t="str">
        <f t="shared" si="57"/>
        <v/>
      </c>
    </row>
    <row r="496" spans="7:15">
      <c r="G496" s="1">
        <v>487</v>
      </c>
      <c r="H496" s="22">
        <f t="shared" si="60"/>
        <v>2767667.345018642</v>
      </c>
      <c r="I496" s="22">
        <f t="shared" si="54"/>
        <v>10378.752543819906</v>
      </c>
      <c r="J496" s="22">
        <f t="shared" si="58"/>
        <v>2778046.0975624621</v>
      </c>
      <c r="L496" s="102" t="str">
        <f t="shared" si="55"/>
        <v/>
      </c>
      <c r="M496" s="103" t="str">
        <f t="shared" si="56"/>
        <v/>
      </c>
      <c r="N496" s="103" t="str">
        <f t="shared" si="59"/>
        <v/>
      </c>
      <c r="O496" s="104" t="str">
        <f t="shared" si="57"/>
        <v/>
      </c>
    </row>
    <row r="497" spans="7:15">
      <c r="G497" s="1">
        <v>488</v>
      </c>
      <c r="H497" s="22">
        <f t="shared" si="60"/>
        <v>2780046.0975624621</v>
      </c>
      <c r="I497" s="22">
        <f t="shared" si="54"/>
        <v>10425.172865859233</v>
      </c>
      <c r="J497" s="22">
        <f t="shared" si="58"/>
        <v>2790471.2704283213</v>
      </c>
      <c r="L497" s="102" t="str">
        <f t="shared" si="55"/>
        <v/>
      </c>
      <c r="M497" s="103" t="str">
        <f t="shared" si="56"/>
        <v/>
      </c>
      <c r="N497" s="103" t="str">
        <f t="shared" si="59"/>
        <v/>
      </c>
      <c r="O497" s="104" t="str">
        <f t="shared" si="57"/>
        <v/>
      </c>
    </row>
    <row r="498" spans="7:15">
      <c r="G498" s="1">
        <v>489</v>
      </c>
      <c r="H498" s="22">
        <f t="shared" si="60"/>
        <v>2792471.2704283213</v>
      </c>
      <c r="I498" s="22">
        <f t="shared" si="54"/>
        <v>10471.767264106205</v>
      </c>
      <c r="J498" s="22">
        <f t="shared" si="58"/>
        <v>2802943.0376924276</v>
      </c>
      <c r="L498" s="102" t="str">
        <f t="shared" si="55"/>
        <v/>
      </c>
      <c r="M498" s="103" t="str">
        <f t="shared" si="56"/>
        <v/>
      </c>
      <c r="N498" s="103" t="str">
        <f t="shared" si="59"/>
        <v/>
      </c>
      <c r="O498" s="104" t="str">
        <f t="shared" si="57"/>
        <v/>
      </c>
    </row>
    <row r="499" spans="7:15">
      <c r="G499" s="1">
        <v>490</v>
      </c>
      <c r="H499" s="22">
        <f t="shared" si="60"/>
        <v>2804943.0376924276</v>
      </c>
      <c r="I499" s="22">
        <f t="shared" si="54"/>
        <v>10518.536391346603</v>
      </c>
      <c r="J499" s="22">
        <f t="shared" si="58"/>
        <v>2815461.5740837744</v>
      </c>
      <c r="L499" s="102" t="str">
        <f t="shared" si="55"/>
        <v/>
      </c>
      <c r="M499" s="103" t="str">
        <f t="shared" si="56"/>
        <v/>
      </c>
      <c r="N499" s="103" t="str">
        <f t="shared" si="59"/>
        <v/>
      </c>
      <c r="O499" s="104" t="str">
        <f t="shared" si="57"/>
        <v/>
      </c>
    </row>
    <row r="500" spans="7:15">
      <c r="G500" s="1">
        <v>491</v>
      </c>
      <c r="H500" s="22">
        <f t="shared" si="60"/>
        <v>2817461.5740837744</v>
      </c>
      <c r="I500" s="22">
        <f t="shared" si="54"/>
        <v>10565.480902814154</v>
      </c>
      <c r="J500" s="22">
        <f t="shared" si="58"/>
        <v>2828027.0549865887</v>
      </c>
      <c r="L500" s="102" t="str">
        <f t="shared" si="55"/>
        <v/>
      </c>
      <c r="M500" s="103" t="str">
        <f t="shared" si="56"/>
        <v/>
      </c>
      <c r="N500" s="103" t="str">
        <f t="shared" si="59"/>
        <v/>
      </c>
      <c r="O500" s="104" t="str">
        <f t="shared" si="57"/>
        <v/>
      </c>
    </row>
    <row r="501" spans="7:15">
      <c r="G501" s="6">
        <v>492</v>
      </c>
      <c r="H501" s="25">
        <f t="shared" si="60"/>
        <v>2830027.0549865887</v>
      </c>
      <c r="I501" s="25">
        <f t="shared" si="54"/>
        <v>10612.601456199707</v>
      </c>
      <c r="J501" s="25">
        <f t="shared" si="58"/>
        <v>2840639.6564427884</v>
      </c>
      <c r="K501" s="6"/>
      <c r="L501" s="105" t="str">
        <f t="shared" si="55"/>
        <v/>
      </c>
      <c r="M501" s="106" t="str">
        <f t="shared" si="56"/>
        <v/>
      </c>
      <c r="N501" s="106" t="str">
        <f t="shared" si="59"/>
        <v/>
      </c>
      <c r="O501" s="107" t="str">
        <f t="shared" si="57"/>
        <v/>
      </c>
    </row>
    <row r="502" spans="7:15">
      <c r="G502" s="1">
        <v>493</v>
      </c>
      <c r="H502" s="22">
        <f t="shared" si="60"/>
        <v>2842639.6564427884</v>
      </c>
      <c r="I502" s="22">
        <f t="shared" si="54"/>
        <v>10659.898711660457</v>
      </c>
      <c r="J502" s="22">
        <f t="shared" si="58"/>
        <v>2853299.5551544488</v>
      </c>
      <c r="L502" s="102" t="str">
        <f t="shared" si="55"/>
        <v/>
      </c>
      <c r="M502" s="103" t="str">
        <f t="shared" si="56"/>
        <v/>
      </c>
      <c r="N502" s="103" t="str">
        <f t="shared" si="59"/>
        <v/>
      </c>
      <c r="O502" s="104" t="str">
        <f t="shared" si="57"/>
        <v/>
      </c>
    </row>
    <row r="503" spans="7:15">
      <c r="G503" s="1">
        <v>494</v>
      </c>
      <c r="H503" s="22">
        <f t="shared" si="60"/>
        <v>2855299.5551544488</v>
      </c>
      <c r="I503" s="22">
        <f t="shared" si="54"/>
        <v>10707.373331829183</v>
      </c>
      <c r="J503" s="22">
        <f t="shared" si="58"/>
        <v>2866006.9284862778</v>
      </c>
      <c r="L503" s="102" t="str">
        <f t="shared" si="55"/>
        <v/>
      </c>
      <c r="M503" s="103" t="str">
        <f t="shared" si="56"/>
        <v/>
      </c>
      <c r="N503" s="103" t="str">
        <f t="shared" si="59"/>
        <v/>
      </c>
      <c r="O503" s="104" t="str">
        <f t="shared" si="57"/>
        <v/>
      </c>
    </row>
    <row r="504" spans="7:15">
      <c r="G504" s="1">
        <v>495</v>
      </c>
      <c r="H504" s="22">
        <f t="shared" si="60"/>
        <v>2868006.9284862778</v>
      </c>
      <c r="I504" s="22">
        <f t="shared" si="54"/>
        <v>10755.025981823541</v>
      </c>
      <c r="J504" s="22">
        <f t="shared" si="58"/>
        <v>2878761.9544681013</v>
      </c>
      <c r="L504" s="102" t="str">
        <f t="shared" si="55"/>
        <v/>
      </c>
      <c r="M504" s="103" t="str">
        <f t="shared" si="56"/>
        <v/>
      </c>
      <c r="N504" s="103" t="str">
        <f t="shared" si="59"/>
        <v/>
      </c>
      <c r="O504" s="104" t="str">
        <f t="shared" si="57"/>
        <v/>
      </c>
    </row>
    <row r="505" spans="7:15">
      <c r="G505" s="1">
        <v>496</v>
      </c>
      <c r="H505" s="22">
        <f t="shared" si="60"/>
        <v>2880761.9544681013</v>
      </c>
      <c r="I505" s="22">
        <f t="shared" si="54"/>
        <v>10802.857329255379</v>
      </c>
      <c r="J505" s="22">
        <f t="shared" si="58"/>
        <v>2891564.8117973567</v>
      </c>
      <c r="L505" s="102" t="str">
        <f t="shared" si="55"/>
        <v/>
      </c>
      <c r="M505" s="103" t="str">
        <f t="shared" si="56"/>
        <v/>
      </c>
      <c r="N505" s="103" t="str">
        <f t="shared" si="59"/>
        <v/>
      </c>
      <c r="O505" s="104" t="str">
        <f t="shared" si="57"/>
        <v/>
      </c>
    </row>
    <row r="506" spans="7:15">
      <c r="G506" s="1">
        <v>497</v>
      </c>
      <c r="H506" s="22">
        <f t="shared" si="60"/>
        <v>2893564.8117973567</v>
      </c>
      <c r="I506" s="22">
        <f t="shared" si="54"/>
        <v>10850.868044240087</v>
      </c>
      <c r="J506" s="22">
        <f t="shared" si="58"/>
        <v>2904415.6798415966</v>
      </c>
      <c r="L506" s="102" t="str">
        <f t="shared" si="55"/>
        <v/>
      </c>
      <c r="M506" s="103" t="str">
        <f t="shared" si="56"/>
        <v/>
      </c>
      <c r="N506" s="103" t="str">
        <f t="shared" si="59"/>
        <v/>
      </c>
      <c r="O506" s="104" t="str">
        <f t="shared" si="57"/>
        <v/>
      </c>
    </row>
    <row r="507" spans="7:15">
      <c r="G507" s="1">
        <v>498</v>
      </c>
      <c r="H507" s="22">
        <f t="shared" si="60"/>
        <v>2906415.6798415966</v>
      </c>
      <c r="I507" s="22">
        <f t="shared" si="54"/>
        <v>10899.058799405986</v>
      </c>
      <c r="J507" s="22">
        <f t="shared" si="58"/>
        <v>2917314.7386410027</v>
      </c>
      <c r="L507" s="102" t="str">
        <f t="shared" si="55"/>
        <v/>
      </c>
      <c r="M507" s="103" t="str">
        <f t="shared" si="56"/>
        <v/>
      </c>
      <c r="N507" s="103" t="str">
        <f t="shared" si="59"/>
        <v/>
      </c>
      <c r="O507" s="104" t="str">
        <f t="shared" si="57"/>
        <v/>
      </c>
    </row>
    <row r="508" spans="7:15">
      <c r="G508" s="1">
        <v>499</v>
      </c>
      <c r="H508" s="22">
        <f t="shared" si="60"/>
        <v>2919314.7386410027</v>
      </c>
      <c r="I508" s="22">
        <f t="shared" si="54"/>
        <v>10947.43026990376</v>
      </c>
      <c r="J508" s="22">
        <f t="shared" si="58"/>
        <v>2930262.1689109067</v>
      </c>
      <c r="L508" s="102" t="str">
        <f t="shared" si="55"/>
        <v/>
      </c>
      <c r="M508" s="103" t="str">
        <f t="shared" si="56"/>
        <v/>
      </c>
      <c r="N508" s="103" t="str">
        <f t="shared" si="59"/>
        <v/>
      </c>
      <c r="O508" s="104" t="str">
        <f t="shared" si="57"/>
        <v/>
      </c>
    </row>
    <row r="509" spans="7:15">
      <c r="G509" s="1">
        <v>500</v>
      </c>
      <c r="H509" s="22">
        <f t="shared" si="60"/>
        <v>2932262.1689109067</v>
      </c>
      <c r="I509" s="22">
        <f t="shared" si="54"/>
        <v>10995.983133415899</v>
      </c>
      <c r="J509" s="22">
        <f t="shared" si="58"/>
        <v>2943258.1520443223</v>
      </c>
      <c r="L509" s="102" t="str">
        <f t="shared" si="55"/>
        <v/>
      </c>
      <c r="M509" s="103" t="str">
        <f t="shared" si="56"/>
        <v/>
      </c>
      <c r="N509" s="103" t="str">
        <f t="shared" si="59"/>
        <v/>
      </c>
      <c r="O509" s="104" t="str">
        <f t="shared" si="57"/>
        <v/>
      </c>
    </row>
    <row r="510" spans="7:15">
      <c r="G510" s="1">
        <v>501</v>
      </c>
      <c r="H510" s="22">
        <f t="shared" si="60"/>
        <v>2945258.1520443223</v>
      </c>
      <c r="I510" s="22">
        <f t="shared" si="54"/>
        <v>11044.718070166209</v>
      </c>
      <c r="J510" s="22">
        <f t="shared" si="58"/>
        <v>2956302.8701144885</v>
      </c>
      <c r="L510" s="102" t="str">
        <f t="shared" si="55"/>
        <v/>
      </c>
      <c r="M510" s="103" t="str">
        <f t="shared" si="56"/>
        <v/>
      </c>
      <c r="N510" s="103" t="str">
        <f t="shared" si="59"/>
        <v/>
      </c>
      <c r="O510" s="104" t="str">
        <f t="shared" si="57"/>
        <v/>
      </c>
    </row>
    <row r="511" spans="7:15">
      <c r="G511" s="1">
        <v>502</v>
      </c>
      <c r="H511" s="22">
        <f t="shared" si="60"/>
        <v>2958302.8701144885</v>
      </c>
      <c r="I511" s="22">
        <f t="shared" si="54"/>
        <v>11093.635762929331</v>
      </c>
      <c r="J511" s="22">
        <f t="shared" si="58"/>
        <v>2969396.505877418</v>
      </c>
      <c r="L511" s="102" t="str">
        <f t="shared" si="55"/>
        <v/>
      </c>
      <c r="M511" s="103" t="str">
        <f t="shared" si="56"/>
        <v/>
      </c>
      <c r="N511" s="103" t="str">
        <f t="shared" si="59"/>
        <v/>
      </c>
      <c r="O511" s="104" t="str">
        <f t="shared" si="57"/>
        <v/>
      </c>
    </row>
    <row r="512" spans="7:15">
      <c r="G512" s="1">
        <v>503</v>
      </c>
      <c r="H512" s="22">
        <f t="shared" si="60"/>
        <v>2971396.505877418</v>
      </c>
      <c r="I512" s="22">
        <f t="shared" si="54"/>
        <v>11142.736897040317</v>
      </c>
      <c r="J512" s="22">
        <f t="shared" si="58"/>
        <v>2982539.2427744581</v>
      </c>
      <c r="L512" s="102" t="str">
        <f t="shared" si="55"/>
        <v/>
      </c>
      <c r="M512" s="103" t="str">
        <f t="shared" si="56"/>
        <v/>
      </c>
      <c r="N512" s="103" t="str">
        <f t="shared" si="59"/>
        <v/>
      </c>
      <c r="O512" s="104" t="str">
        <f t="shared" si="57"/>
        <v/>
      </c>
    </row>
    <row r="513" spans="7:15">
      <c r="G513" s="6">
        <v>504</v>
      </c>
      <c r="H513" s="25">
        <f t="shared" si="60"/>
        <v>2984539.2427744581</v>
      </c>
      <c r="I513" s="25">
        <f t="shared" si="54"/>
        <v>11192.022160404218</v>
      </c>
      <c r="J513" s="25">
        <f t="shared" si="58"/>
        <v>2995731.2649348625</v>
      </c>
      <c r="K513" s="6"/>
      <c r="L513" s="105" t="str">
        <f t="shared" si="55"/>
        <v/>
      </c>
      <c r="M513" s="106" t="str">
        <f t="shared" si="56"/>
        <v/>
      </c>
      <c r="N513" s="106" t="str">
        <f t="shared" si="59"/>
        <v/>
      </c>
      <c r="O513" s="107" t="str">
        <f t="shared" si="57"/>
        <v/>
      </c>
    </row>
    <row r="514" spans="7:15">
      <c r="G514" s="1">
        <v>505</v>
      </c>
      <c r="H514" s="22">
        <f t="shared" si="60"/>
        <v>2997731.2649348625</v>
      </c>
      <c r="I514" s="22">
        <f t="shared" si="54"/>
        <v>11241.492243505734</v>
      </c>
      <c r="J514" s="22">
        <f t="shared" si="58"/>
        <v>3008972.757178368</v>
      </c>
      <c r="L514" s="102" t="str">
        <f t="shared" si="55"/>
        <v/>
      </c>
      <c r="M514" s="103" t="str">
        <f t="shared" si="56"/>
        <v/>
      </c>
      <c r="N514" s="103" t="str">
        <f t="shared" si="59"/>
        <v/>
      </c>
      <c r="O514" s="104" t="str">
        <f t="shared" si="57"/>
        <v/>
      </c>
    </row>
    <row r="515" spans="7:15">
      <c r="G515" s="1">
        <v>506</v>
      </c>
      <c r="H515" s="22">
        <f t="shared" si="60"/>
        <v>3010972.757178368</v>
      </c>
      <c r="I515" s="22">
        <f t="shared" si="54"/>
        <v>11291.14783941888</v>
      </c>
      <c r="J515" s="22">
        <f t="shared" si="58"/>
        <v>3022263.9050177871</v>
      </c>
      <c r="L515" s="102" t="str">
        <f t="shared" si="55"/>
        <v/>
      </c>
      <c r="M515" s="103" t="str">
        <f t="shared" si="56"/>
        <v/>
      </c>
      <c r="N515" s="103" t="str">
        <f t="shared" si="59"/>
        <v/>
      </c>
      <c r="O515" s="104" t="str">
        <f t="shared" si="57"/>
        <v/>
      </c>
    </row>
    <row r="516" spans="7:15">
      <c r="G516" s="1">
        <v>507</v>
      </c>
      <c r="H516" s="22">
        <f t="shared" si="60"/>
        <v>3024263.9050177871</v>
      </c>
      <c r="I516" s="22">
        <f t="shared" si="54"/>
        <v>11340.989643816702</v>
      </c>
      <c r="J516" s="22">
        <f t="shared" si="58"/>
        <v>3035604.894661604</v>
      </c>
      <c r="L516" s="102" t="str">
        <f t="shared" si="55"/>
        <v/>
      </c>
      <c r="M516" s="103" t="str">
        <f t="shared" si="56"/>
        <v/>
      </c>
      <c r="N516" s="103" t="str">
        <f t="shared" si="59"/>
        <v/>
      </c>
      <c r="O516" s="104" t="str">
        <f t="shared" si="57"/>
        <v/>
      </c>
    </row>
    <row r="517" spans="7:15">
      <c r="G517" s="1">
        <v>508</v>
      </c>
      <c r="H517" s="22">
        <f t="shared" si="60"/>
        <v>3037604.894661604</v>
      </c>
      <c r="I517" s="22">
        <f t="shared" si="54"/>
        <v>11391.018354981014</v>
      </c>
      <c r="J517" s="22">
        <f t="shared" si="58"/>
        <v>3048995.9130165852</v>
      </c>
      <c r="L517" s="102" t="str">
        <f t="shared" si="55"/>
        <v/>
      </c>
      <c r="M517" s="103" t="str">
        <f t="shared" si="56"/>
        <v/>
      </c>
      <c r="N517" s="103" t="str">
        <f t="shared" si="59"/>
        <v/>
      </c>
      <c r="O517" s="104" t="str">
        <f t="shared" si="57"/>
        <v/>
      </c>
    </row>
    <row r="518" spans="7:15">
      <c r="G518" s="1">
        <v>509</v>
      </c>
      <c r="H518" s="22">
        <f t="shared" si="60"/>
        <v>3050995.9130165852</v>
      </c>
      <c r="I518" s="22">
        <f t="shared" si="54"/>
        <v>11441.234673812194</v>
      </c>
      <c r="J518" s="22">
        <f t="shared" si="58"/>
        <v>3062437.1476903972</v>
      </c>
      <c r="L518" s="102" t="str">
        <f t="shared" si="55"/>
        <v/>
      </c>
      <c r="M518" s="103" t="str">
        <f t="shared" si="56"/>
        <v/>
      </c>
      <c r="N518" s="103" t="str">
        <f t="shared" si="59"/>
        <v/>
      </c>
      <c r="O518" s="104" t="str">
        <f t="shared" si="57"/>
        <v/>
      </c>
    </row>
    <row r="519" spans="7:15">
      <c r="G519" s="1">
        <v>510</v>
      </c>
      <c r="H519" s="22">
        <f t="shared" si="60"/>
        <v>3064437.1476903972</v>
      </c>
      <c r="I519" s="22">
        <f t="shared" si="54"/>
        <v>11491.639303838989</v>
      </c>
      <c r="J519" s="22">
        <f t="shared" si="58"/>
        <v>3075928.7869942361</v>
      </c>
      <c r="L519" s="102" t="str">
        <f t="shared" si="55"/>
        <v/>
      </c>
      <c r="M519" s="103" t="str">
        <f t="shared" si="56"/>
        <v/>
      </c>
      <c r="N519" s="103" t="str">
        <f t="shared" si="59"/>
        <v/>
      </c>
      <c r="O519" s="104" t="str">
        <f t="shared" si="57"/>
        <v/>
      </c>
    </row>
    <row r="520" spans="7:15">
      <c r="G520" s="1">
        <v>511</v>
      </c>
      <c r="H520" s="22">
        <f t="shared" si="60"/>
        <v>3077928.7869942361</v>
      </c>
      <c r="I520" s="22">
        <f t="shared" si="54"/>
        <v>11542.232951228385</v>
      </c>
      <c r="J520" s="22">
        <f t="shared" si="58"/>
        <v>3089471.0199454646</v>
      </c>
      <c r="L520" s="102" t="str">
        <f t="shared" si="55"/>
        <v/>
      </c>
      <c r="M520" s="103" t="str">
        <f t="shared" si="56"/>
        <v/>
      </c>
      <c r="N520" s="103" t="str">
        <f t="shared" si="59"/>
        <v/>
      </c>
      <c r="O520" s="104" t="str">
        <f t="shared" si="57"/>
        <v/>
      </c>
    </row>
    <row r="521" spans="7:15">
      <c r="G521" s="1">
        <v>512</v>
      </c>
      <c r="H521" s="22">
        <f t="shared" si="60"/>
        <v>3091471.0199454646</v>
      </c>
      <c r="I521" s="22">
        <f t="shared" si="54"/>
        <v>11593.016324795492</v>
      </c>
      <c r="J521" s="22">
        <f t="shared" si="58"/>
        <v>3103064.0362702599</v>
      </c>
      <c r="L521" s="102" t="str">
        <f t="shared" si="55"/>
        <v/>
      </c>
      <c r="M521" s="103" t="str">
        <f t="shared" si="56"/>
        <v/>
      </c>
      <c r="N521" s="103" t="str">
        <f t="shared" si="59"/>
        <v/>
      </c>
      <c r="O521" s="104" t="str">
        <f t="shared" si="57"/>
        <v/>
      </c>
    </row>
    <row r="522" spans="7:15">
      <c r="G522" s="1">
        <v>513</v>
      </c>
      <c r="H522" s="22">
        <f t="shared" si="60"/>
        <v>3105064.0362702599</v>
      </c>
      <c r="I522" s="22">
        <f t="shared" ref="I522:I573" si="61">H522*($C$14/360*30)</f>
        <v>11643.990136013474</v>
      </c>
      <c r="J522" s="22">
        <f t="shared" si="58"/>
        <v>3116708.0264062732</v>
      </c>
      <c r="L522" s="102" t="str">
        <f t="shared" ref="L522:L573" si="62">IF(G522&lt;=$D$13,G522,"")</f>
        <v/>
      </c>
      <c r="M522" s="103" t="str">
        <f t="shared" ref="M522:M573" si="63">IF(L522="","",H522)</f>
        <v/>
      </c>
      <c r="N522" s="103" t="str">
        <f t="shared" si="59"/>
        <v/>
      </c>
      <c r="O522" s="104" t="str">
        <f t="shared" ref="O522:O573" si="64">IF(L522="","",J522)</f>
        <v/>
      </c>
    </row>
    <row r="523" spans="7:15">
      <c r="G523" s="1">
        <v>514</v>
      </c>
      <c r="H523" s="22">
        <f t="shared" si="60"/>
        <v>3118708.0264062732</v>
      </c>
      <c r="I523" s="22">
        <f t="shared" si="61"/>
        <v>11695.155099023525</v>
      </c>
      <c r="J523" s="22">
        <f t="shared" ref="J523:J573" si="65">+H523+I523</f>
        <v>3130403.1815052968</v>
      </c>
      <c r="L523" s="102" t="str">
        <f t="shared" si="62"/>
        <v/>
      </c>
      <c r="M523" s="103" t="str">
        <f t="shared" si="63"/>
        <v/>
      </c>
      <c r="N523" s="103" t="str">
        <f t="shared" ref="N523:N573" si="66">IF(L523="","",I523)</f>
        <v/>
      </c>
      <c r="O523" s="104" t="str">
        <f t="shared" si="64"/>
        <v/>
      </c>
    </row>
    <row r="524" spans="7:15">
      <c r="G524" s="1">
        <v>515</v>
      </c>
      <c r="H524" s="22">
        <f t="shared" ref="H524:H573" si="67">J523+$C$17</f>
        <v>3132403.1815052968</v>
      </c>
      <c r="I524" s="22">
        <f t="shared" si="61"/>
        <v>11746.511930644863</v>
      </c>
      <c r="J524" s="22">
        <f t="shared" si="65"/>
        <v>3144149.6934359418</v>
      </c>
      <c r="L524" s="102" t="str">
        <f t="shared" si="62"/>
        <v/>
      </c>
      <c r="M524" s="103" t="str">
        <f t="shared" si="63"/>
        <v/>
      </c>
      <c r="N524" s="103" t="str">
        <f t="shared" si="66"/>
        <v/>
      </c>
      <c r="O524" s="104" t="str">
        <f t="shared" si="64"/>
        <v/>
      </c>
    </row>
    <row r="525" spans="7:15">
      <c r="G525" s="6">
        <v>516</v>
      </c>
      <c r="H525" s="25">
        <f t="shared" si="67"/>
        <v>3146149.6934359418</v>
      </c>
      <c r="I525" s="25">
        <f t="shared" si="61"/>
        <v>11798.061350384782</v>
      </c>
      <c r="J525" s="25">
        <f t="shared" si="65"/>
        <v>3157947.7547863265</v>
      </c>
      <c r="K525" s="6"/>
      <c r="L525" s="105" t="str">
        <f t="shared" si="62"/>
        <v/>
      </c>
      <c r="M525" s="106" t="str">
        <f t="shared" si="63"/>
        <v/>
      </c>
      <c r="N525" s="106" t="str">
        <f t="shared" si="66"/>
        <v/>
      </c>
      <c r="O525" s="107" t="str">
        <f t="shared" si="64"/>
        <v/>
      </c>
    </row>
    <row r="526" spans="7:15">
      <c r="G526" s="1">
        <v>517</v>
      </c>
      <c r="H526" s="22">
        <f t="shared" si="67"/>
        <v>3159947.7547863265</v>
      </c>
      <c r="I526" s="22">
        <f t="shared" si="61"/>
        <v>11849.804080448725</v>
      </c>
      <c r="J526" s="22">
        <f t="shared" si="65"/>
        <v>3171797.5588667751</v>
      </c>
      <c r="L526" s="102" t="str">
        <f t="shared" si="62"/>
        <v/>
      </c>
      <c r="M526" s="103" t="str">
        <f t="shared" si="63"/>
        <v/>
      </c>
      <c r="N526" s="103" t="str">
        <f t="shared" si="66"/>
        <v/>
      </c>
      <c r="O526" s="104" t="str">
        <f t="shared" si="64"/>
        <v/>
      </c>
    </row>
    <row r="527" spans="7:15">
      <c r="G527" s="1">
        <v>518</v>
      </c>
      <c r="H527" s="22">
        <f t="shared" si="67"/>
        <v>3173797.5588667751</v>
      </c>
      <c r="I527" s="22">
        <f t="shared" si="61"/>
        <v>11901.740845750406</v>
      </c>
      <c r="J527" s="22">
        <f t="shared" si="65"/>
        <v>3185699.2997125257</v>
      </c>
      <c r="L527" s="102" t="str">
        <f t="shared" si="62"/>
        <v/>
      </c>
      <c r="M527" s="103" t="str">
        <f t="shared" si="63"/>
        <v/>
      </c>
      <c r="N527" s="103" t="str">
        <f t="shared" si="66"/>
        <v/>
      </c>
      <c r="O527" s="104" t="str">
        <f t="shared" si="64"/>
        <v/>
      </c>
    </row>
    <row r="528" spans="7:15">
      <c r="G528" s="1">
        <v>519</v>
      </c>
      <c r="H528" s="22">
        <f t="shared" si="67"/>
        <v>3187699.2997125257</v>
      </c>
      <c r="I528" s="22">
        <f t="shared" si="61"/>
        <v>11953.872373921971</v>
      </c>
      <c r="J528" s="22">
        <f t="shared" si="65"/>
        <v>3199653.1720864475</v>
      </c>
      <c r="L528" s="102" t="str">
        <f t="shared" si="62"/>
        <v/>
      </c>
      <c r="M528" s="103" t="str">
        <f t="shared" si="63"/>
        <v/>
      </c>
      <c r="N528" s="103" t="str">
        <f t="shared" si="66"/>
        <v/>
      </c>
      <c r="O528" s="104" t="str">
        <f t="shared" si="64"/>
        <v/>
      </c>
    </row>
    <row r="529" spans="7:15">
      <c r="G529" s="1">
        <v>520</v>
      </c>
      <c r="H529" s="22">
        <f t="shared" si="67"/>
        <v>3201653.1720864475</v>
      </c>
      <c r="I529" s="22">
        <f t="shared" si="61"/>
        <v>12006.199395324178</v>
      </c>
      <c r="J529" s="22">
        <f t="shared" si="65"/>
        <v>3213659.3714817716</v>
      </c>
      <c r="L529" s="102" t="str">
        <f t="shared" si="62"/>
        <v/>
      </c>
      <c r="M529" s="103" t="str">
        <f t="shared" si="63"/>
        <v/>
      </c>
      <c r="N529" s="103" t="str">
        <f t="shared" si="66"/>
        <v/>
      </c>
      <c r="O529" s="104" t="str">
        <f t="shared" si="64"/>
        <v/>
      </c>
    </row>
    <row r="530" spans="7:15">
      <c r="G530" s="1">
        <v>521</v>
      </c>
      <c r="H530" s="22">
        <f t="shared" si="67"/>
        <v>3215659.3714817716</v>
      </c>
      <c r="I530" s="22">
        <f t="shared" si="61"/>
        <v>12058.722643056642</v>
      </c>
      <c r="J530" s="22">
        <f t="shared" si="65"/>
        <v>3227718.094124828</v>
      </c>
      <c r="L530" s="102" t="str">
        <f t="shared" si="62"/>
        <v/>
      </c>
      <c r="M530" s="103" t="str">
        <f t="shared" si="63"/>
        <v/>
      </c>
      <c r="N530" s="103" t="str">
        <f t="shared" si="66"/>
        <v/>
      </c>
      <c r="O530" s="104" t="str">
        <f t="shared" si="64"/>
        <v/>
      </c>
    </row>
    <row r="531" spans="7:15">
      <c r="G531" s="1">
        <v>522</v>
      </c>
      <c r="H531" s="22">
        <f t="shared" si="67"/>
        <v>3229718.094124828</v>
      </c>
      <c r="I531" s="22">
        <f t="shared" si="61"/>
        <v>12111.442852968104</v>
      </c>
      <c r="J531" s="22">
        <f t="shared" si="65"/>
        <v>3241829.5369777959</v>
      </c>
      <c r="L531" s="102" t="str">
        <f t="shared" si="62"/>
        <v/>
      </c>
      <c r="M531" s="103" t="str">
        <f t="shared" si="63"/>
        <v/>
      </c>
      <c r="N531" s="103" t="str">
        <f t="shared" si="66"/>
        <v/>
      </c>
      <c r="O531" s="104" t="str">
        <f t="shared" si="64"/>
        <v/>
      </c>
    </row>
    <row r="532" spans="7:15">
      <c r="G532" s="1">
        <v>523</v>
      </c>
      <c r="H532" s="22">
        <f t="shared" si="67"/>
        <v>3243829.5369777959</v>
      </c>
      <c r="I532" s="22">
        <f t="shared" si="61"/>
        <v>12164.360763666735</v>
      </c>
      <c r="J532" s="22">
        <f t="shared" si="65"/>
        <v>3255993.8977414626</v>
      </c>
      <c r="L532" s="102" t="str">
        <f t="shared" si="62"/>
        <v/>
      </c>
      <c r="M532" s="103" t="str">
        <f t="shared" si="63"/>
        <v/>
      </c>
      <c r="N532" s="103" t="str">
        <f t="shared" si="66"/>
        <v/>
      </c>
      <c r="O532" s="104" t="str">
        <f t="shared" si="64"/>
        <v/>
      </c>
    </row>
    <row r="533" spans="7:15">
      <c r="G533" s="1">
        <v>524</v>
      </c>
      <c r="H533" s="22">
        <f t="shared" si="67"/>
        <v>3257993.8977414626</v>
      </c>
      <c r="I533" s="22">
        <f t="shared" si="61"/>
        <v>12217.477116530485</v>
      </c>
      <c r="J533" s="22">
        <f t="shared" si="65"/>
        <v>3270211.3748579929</v>
      </c>
      <c r="L533" s="102" t="str">
        <f t="shared" si="62"/>
        <v/>
      </c>
      <c r="M533" s="103" t="str">
        <f t="shared" si="63"/>
        <v/>
      </c>
      <c r="N533" s="103" t="str">
        <f t="shared" si="66"/>
        <v/>
      </c>
      <c r="O533" s="104" t="str">
        <f t="shared" si="64"/>
        <v/>
      </c>
    </row>
    <row r="534" spans="7:15">
      <c r="G534" s="1">
        <v>525</v>
      </c>
      <c r="H534" s="22">
        <f t="shared" si="67"/>
        <v>3272211.3748579929</v>
      </c>
      <c r="I534" s="22">
        <f t="shared" si="61"/>
        <v>12270.792655717472</v>
      </c>
      <c r="J534" s="22">
        <f t="shared" si="65"/>
        <v>3284482.1675137104</v>
      </c>
      <c r="L534" s="102" t="str">
        <f t="shared" si="62"/>
        <v/>
      </c>
      <c r="M534" s="103" t="str">
        <f t="shared" si="63"/>
        <v/>
      </c>
      <c r="N534" s="103" t="str">
        <f t="shared" si="66"/>
        <v/>
      </c>
      <c r="O534" s="104" t="str">
        <f t="shared" si="64"/>
        <v/>
      </c>
    </row>
    <row r="535" spans="7:15">
      <c r="G535" s="1">
        <v>526</v>
      </c>
      <c r="H535" s="22">
        <f t="shared" si="67"/>
        <v>3286482.1675137104</v>
      </c>
      <c r="I535" s="22">
        <f t="shared" si="61"/>
        <v>12324.308128176413</v>
      </c>
      <c r="J535" s="22">
        <f t="shared" si="65"/>
        <v>3298806.4756418867</v>
      </c>
      <c r="L535" s="102" t="str">
        <f t="shared" si="62"/>
        <v/>
      </c>
      <c r="M535" s="103" t="str">
        <f t="shared" si="63"/>
        <v/>
      </c>
      <c r="N535" s="103" t="str">
        <f t="shared" si="66"/>
        <v/>
      </c>
      <c r="O535" s="104" t="str">
        <f t="shared" si="64"/>
        <v/>
      </c>
    </row>
    <row r="536" spans="7:15">
      <c r="G536" s="1">
        <v>527</v>
      </c>
      <c r="H536" s="22">
        <f t="shared" si="67"/>
        <v>3300806.4756418867</v>
      </c>
      <c r="I536" s="22">
        <f t="shared" si="61"/>
        <v>12378.024283657074</v>
      </c>
      <c r="J536" s="22">
        <f t="shared" si="65"/>
        <v>3313184.4999255436</v>
      </c>
      <c r="L536" s="102" t="str">
        <f t="shared" si="62"/>
        <v/>
      </c>
      <c r="M536" s="103" t="str">
        <f t="shared" si="63"/>
        <v/>
      </c>
      <c r="N536" s="103" t="str">
        <f t="shared" si="66"/>
        <v/>
      </c>
      <c r="O536" s="104" t="str">
        <f t="shared" si="64"/>
        <v/>
      </c>
    </row>
    <row r="537" spans="7:15">
      <c r="G537" s="6">
        <v>528</v>
      </c>
      <c r="H537" s="25">
        <f t="shared" si="67"/>
        <v>3315184.4999255436</v>
      </c>
      <c r="I537" s="25">
        <f t="shared" si="61"/>
        <v>12431.941874720787</v>
      </c>
      <c r="J537" s="25">
        <f t="shared" si="65"/>
        <v>3327616.4418002642</v>
      </c>
      <c r="K537" s="6"/>
      <c r="L537" s="105" t="str">
        <f t="shared" si="62"/>
        <v/>
      </c>
      <c r="M537" s="106" t="str">
        <f t="shared" si="63"/>
        <v/>
      </c>
      <c r="N537" s="106" t="str">
        <f t="shared" si="66"/>
        <v/>
      </c>
      <c r="O537" s="107" t="str">
        <f t="shared" si="64"/>
        <v/>
      </c>
    </row>
    <row r="538" spans="7:15">
      <c r="G538" s="1">
        <v>529</v>
      </c>
      <c r="H538" s="22">
        <f t="shared" si="67"/>
        <v>3329616.4418002642</v>
      </c>
      <c r="I538" s="22">
        <f t="shared" si="61"/>
        <v>12486.06165675099</v>
      </c>
      <c r="J538" s="22">
        <f t="shared" si="65"/>
        <v>3342102.5034570154</v>
      </c>
      <c r="L538" s="102" t="str">
        <f t="shared" si="62"/>
        <v/>
      </c>
      <c r="M538" s="103" t="str">
        <f t="shared" si="63"/>
        <v/>
      </c>
      <c r="N538" s="103" t="str">
        <f t="shared" si="66"/>
        <v/>
      </c>
      <c r="O538" s="104" t="str">
        <f t="shared" si="64"/>
        <v/>
      </c>
    </row>
    <row r="539" spans="7:15">
      <c r="G539" s="1">
        <v>530</v>
      </c>
      <c r="H539" s="22">
        <f t="shared" si="67"/>
        <v>3344102.5034570154</v>
      </c>
      <c r="I539" s="22">
        <f t="shared" si="61"/>
        <v>12540.384387963808</v>
      </c>
      <c r="J539" s="22">
        <f t="shared" si="65"/>
        <v>3356642.8878449793</v>
      </c>
      <c r="L539" s="102" t="str">
        <f t="shared" si="62"/>
        <v/>
      </c>
      <c r="M539" s="103" t="str">
        <f t="shared" si="63"/>
        <v/>
      </c>
      <c r="N539" s="103" t="str">
        <f t="shared" si="66"/>
        <v/>
      </c>
      <c r="O539" s="104" t="str">
        <f t="shared" si="64"/>
        <v/>
      </c>
    </row>
    <row r="540" spans="7:15">
      <c r="G540" s="1">
        <v>531</v>
      </c>
      <c r="H540" s="22">
        <f t="shared" si="67"/>
        <v>3358642.8878449793</v>
      </c>
      <c r="I540" s="22">
        <f t="shared" si="61"/>
        <v>12594.910829418672</v>
      </c>
      <c r="J540" s="22">
        <f t="shared" si="65"/>
        <v>3371237.7986743981</v>
      </c>
      <c r="L540" s="102" t="str">
        <f t="shared" si="62"/>
        <v/>
      </c>
      <c r="M540" s="103" t="str">
        <f t="shared" si="63"/>
        <v/>
      </c>
      <c r="N540" s="103" t="str">
        <f t="shared" si="66"/>
        <v/>
      </c>
      <c r="O540" s="104" t="str">
        <f t="shared" si="64"/>
        <v/>
      </c>
    </row>
    <row r="541" spans="7:15">
      <c r="G541" s="1">
        <v>532</v>
      </c>
      <c r="H541" s="22">
        <f t="shared" si="67"/>
        <v>3373237.7986743981</v>
      </c>
      <c r="I541" s="22">
        <f t="shared" si="61"/>
        <v>12649.641745028992</v>
      </c>
      <c r="J541" s="22">
        <f t="shared" si="65"/>
        <v>3385887.4404194271</v>
      </c>
      <c r="L541" s="102" t="str">
        <f t="shared" si="62"/>
        <v/>
      </c>
      <c r="M541" s="103" t="str">
        <f t="shared" si="63"/>
        <v/>
      </c>
      <c r="N541" s="103" t="str">
        <f t="shared" si="66"/>
        <v/>
      </c>
      <c r="O541" s="104" t="str">
        <f t="shared" si="64"/>
        <v/>
      </c>
    </row>
    <row r="542" spans="7:15">
      <c r="G542" s="1">
        <v>533</v>
      </c>
      <c r="H542" s="22">
        <f t="shared" si="67"/>
        <v>3387887.4404194271</v>
      </c>
      <c r="I542" s="22">
        <f t="shared" si="61"/>
        <v>12704.577901572851</v>
      </c>
      <c r="J542" s="22">
        <f t="shared" si="65"/>
        <v>3400592.018321</v>
      </c>
      <c r="L542" s="102" t="str">
        <f t="shared" si="62"/>
        <v/>
      </c>
      <c r="M542" s="103" t="str">
        <f t="shared" si="63"/>
        <v/>
      </c>
      <c r="N542" s="103" t="str">
        <f t="shared" si="66"/>
        <v/>
      </c>
      <c r="O542" s="104" t="str">
        <f t="shared" si="64"/>
        <v/>
      </c>
    </row>
    <row r="543" spans="7:15">
      <c r="G543" s="1">
        <v>534</v>
      </c>
      <c r="H543" s="22">
        <f t="shared" si="67"/>
        <v>3402592.018321</v>
      </c>
      <c r="I543" s="22">
        <f t="shared" si="61"/>
        <v>12759.720068703749</v>
      </c>
      <c r="J543" s="22">
        <f t="shared" si="65"/>
        <v>3415351.7383897039</v>
      </c>
      <c r="L543" s="102" t="str">
        <f t="shared" si="62"/>
        <v/>
      </c>
      <c r="M543" s="103" t="str">
        <f t="shared" si="63"/>
        <v/>
      </c>
      <c r="N543" s="103" t="str">
        <f t="shared" si="66"/>
        <v/>
      </c>
      <c r="O543" s="104" t="str">
        <f t="shared" si="64"/>
        <v/>
      </c>
    </row>
    <row r="544" spans="7:15">
      <c r="G544" s="1">
        <v>535</v>
      </c>
      <c r="H544" s="22">
        <f t="shared" si="67"/>
        <v>3417351.7383897039</v>
      </c>
      <c r="I544" s="22">
        <f t="shared" si="61"/>
        <v>12815.069018961389</v>
      </c>
      <c r="J544" s="22">
        <f t="shared" si="65"/>
        <v>3430166.8074086653</v>
      </c>
      <c r="L544" s="102" t="str">
        <f t="shared" si="62"/>
        <v/>
      </c>
      <c r="M544" s="103" t="str">
        <f t="shared" si="63"/>
        <v/>
      </c>
      <c r="N544" s="103" t="str">
        <f t="shared" si="66"/>
        <v/>
      </c>
      <c r="O544" s="104" t="str">
        <f t="shared" si="64"/>
        <v/>
      </c>
    </row>
    <row r="545" spans="7:15">
      <c r="G545" s="1">
        <v>536</v>
      </c>
      <c r="H545" s="22">
        <f t="shared" si="67"/>
        <v>3432166.8074086653</v>
      </c>
      <c r="I545" s="22">
        <f t="shared" si="61"/>
        <v>12870.625527782495</v>
      </c>
      <c r="J545" s="22">
        <f t="shared" si="65"/>
        <v>3445037.4329364477</v>
      </c>
      <c r="L545" s="102" t="str">
        <f t="shared" si="62"/>
        <v/>
      </c>
      <c r="M545" s="103" t="str">
        <f t="shared" si="63"/>
        <v/>
      </c>
      <c r="N545" s="103" t="str">
        <f t="shared" si="66"/>
        <v/>
      </c>
      <c r="O545" s="104" t="str">
        <f t="shared" si="64"/>
        <v/>
      </c>
    </row>
    <row r="546" spans="7:15">
      <c r="G546" s="1">
        <v>537</v>
      </c>
      <c r="H546" s="22">
        <f t="shared" si="67"/>
        <v>3447037.4329364477</v>
      </c>
      <c r="I546" s="22">
        <f t="shared" si="61"/>
        <v>12926.390373511678</v>
      </c>
      <c r="J546" s="22">
        <f t="shared" si="65"/>
        <v>3459963.8233099594</v>
      </c>
      <c r="L546" s="102" t="str">
        <f t="shared" si="62"/>
        <v/>
      </c>
      <c r="M546" s="103" t="str">
        <f t="shared" si="63"/>
        <v/>
      </c>
      <c r="N546" s="103" t="str">
        <f t="shared" si="66"/>
        <v/>
      </c>
      <c r="O546" s="104" t="str">
        <f t="shared" si="64"/>
        <v/>
      </c>
    </row>
    <row r="547" spans="7:15">
      <c r="G547" s="1">
        <v>538</v>
      </c>
      <c r="H547" s="22">
        <f t="shared" si="67"/>
        <v>3461963.8233099594</v>
      </c>
      <c r="I547" s="22">
        <f t="shared" si="61"/>
        <v>12982.364337412348</v>
      </c>
      <c r="J547" s="22">
        <f t="shared" si="65"/>
        <v>3474946.1876473716</v>
      </c>
      <c r="L547" s="102" t="str">
        <f t="shared" si="62"/>
        <v/>
      </c>
      <c r="M547" s="103" t="str">
        <f t="shared" si="63"/>
        <v/>
      </c>
      <c r="N547" s="103" t="str">
        <f t="shared" si="66"/>
        <v/>
      </c>
      <c r="O547" s="104" t="str">
        <f t="shared" si="64"/>
        <v/>
      </c>
    </row>
    <row r="548" spans="7:15">
      <c r="G548" s="1">
        <v>539</v>
      </c>
      <c r="H548" s="22">
        <f t="shared" si="67"/>
        <v>3476946.1876473716</v>
      </c>
      <c r="I548" s="22">
        <f t="shared" si="61"/>
        <v>13038.548203677643</v>
      </c>
      <c r="J548" s="22">
        <f t="shared" si="65"/>
        <v>3489984.7358510494</v>
      </c>
      <c r="L548" s="102" t="str">
        <f t="shared" si="62"/>
        <v/>
      </c>
      <c r="M548" s="103" t="str">
        <f t="shared" si="63"/>
        <v/>
      </c>
      <c r="N548" s="103" t="str">
        <f t="shared" si="66"/>
        <v/>
      </c>
      <c r="O548" s="104" t="str">
        <f t="shared" si="64"/>
        <v/>
      </c>
    </row>
    <row r="549" spans="7:15">
      <c r="G549" s="6">
        <v>540</v>
      </c>
      <c r="H549" s="25">
        <f t="shared" si="67"/>
        <v>3491984.7358510494</v>
      </c>
      <c r="I549" s="25">
        <f t="shared" si="61"/>
        <v>13094.942759441436</v>
      </c>
      <c r="J549" s="25">
        <f t="shared" si="65"/>
        <v>3505079.6786104906</v>
      </c>
      <c r="K549" s="6"/>
      <c r="L549" s="105" t="str">
        <f t="shared" si="62"/>
        <v/>
      </c>
      <c r="M549" s="106" t="str">
        <f t="shared" si="63"/>
        <v/>
      </c>
      <c r="N549" s="106" t="str">
        <f t="shared" si="66"/>
        <v/>
      </c>
      <c r="O549" s="107" t="str">
        <f t="shared" si="64"/>
        <v/>
      </c>
    </row>
    <row r="550" spans="7:15">
      <c r="G550" s="1">
        <v>541</v>
      </c>
      <c r="H550" s="22">
        <f t="shared" si="67"/>
        <v>3507079.6786104906</v>
      </c>
      <c r="I550" s="22">
        <f t="shared" si="61"/>
        <v>13151.54879478934</v>
      </c>
      <c r="J550" s="22">
        <f t="shared" si="65"/>
        <v>3520231.2274052799</v>
      </c>
      <c r="L550" s="102" t="str">
        <f t="shared" si="62"/>
        <v/>
      </c>
      <c r="M550" s="103" t="str">
        <f t="shared" si="63"/>
        <v/>
      </c>
      <c r="N550" s="103" t="str">
        <f t="shared" si="66"/>
        <v/>
      </c>
      <c r="O550" s="104" t="str">
        <f t="shared" si="64"/>
        <v/>
      </c>
    </row>
    <row r="551" spans="7:15">
      <c r="G551" s="1">
        <v>542</v>
      </c>
      <c r="H551" s="22">
        <f t="shared" si="67"/>
        <v>3522231.2274052799</v>
      </c>
      <c r="I551" s="22">
        <f t="shared" si="61"/>
        <v>13208.367102769798</v>
      </c>
      <c r="J551" s="22">
        <f t="shared" si="65"/>
        <v>3535439.5945080495</v>
      </c>
      <c r="L551" s="102" t="str">
        <f t="shared" si="62"/>
        <v/>
      </c>
      <c r="M551" s="103" t="str">
        <f t="shared" si="63"/>
        <v/>
      </c>
      <c r="N551" s="103" t="str">
        <f t="shared" si="66"/>
        <v/>
      </c>
      <c r="O551" s="104" t="str">
        <f t="shared" si="64"/>
        <v/>
      </c>
    </row>
    <row r="552" spans="7:15">
      <c r="G552" s="1">
        <v>543</v>
      </c>
      <c r="H552" s="22">
        <f t="shared" si="67"/>
        <v>3537439.5945080495</v>
      </c>
      <c r="I552" s="22">
        <f t="shared" si="61"/>
        <v>13265.398479405185</v>
      </c>
      <c r="J552" s="22">
        <f t="shared" si="65"/>
        <v>3550704.9929874549</v>
      </c>
      <c r="L552" s="102" t="str">
        <f t="shared" si="62"/>
        <v/>
      </c>
      <c r="M552" s="103" t="str">
        <f t="shared" si="63"/>
        <v/>
      </c>
      <c r="N552" s="103" t="str">
        <f t="shared" si="66"/>
        <v/>
      </c>
      <c r="O552" s="104" t="str">
        <f t="shared" si="64"/>
        <v/>
      </c>
    </row>
    <row r="553" spans="7:15">
      <c r="G553" s="1">
        <v>544</v>
      </c>
      <c r="H553" s="22">
        <f t="shared" si="67"/>
        <v>3552704.9929874549</v>
      </c>
      <c r="I553" s="22">
        <f t="shared" si="61"/>
        <v>13322.643723702955</v>
      </c>
      <c r="J553" s="22">
        <f t="shared" si="65"/>
        <v>3566027.6367111579</v>
      </c>
      <c r="L553" s="102" t="str">
        <f t="shared" si="62"/>
        <v/>
      </c>
      <c r="M553" s="103" t="str">
        <f t="shared" si="63"/>
        <v/>
      </c>
      <c r="N553" s="103" t="str">
        <f t="shared" si="66"/>
        <v/>
      </c>
      <c r="O553" s="104" t="str">
        <f t="shared" si="64"/>
        <v/>
      </c>
    </row>
    <row r="554" spans="7:15">
      <c r="G554" s="1">
        <v>545</v>
      </c>
      <c r="H554" s="22">
        <f t="shared" si="67"/>
        <v>3568027.6367111579</v>
      </c>
      <c r="I554" s="22">
        <f t="shared" si="61"/>
        <v>13380.103637666842</v>
      </c>
      <c r="J554" s="22">
        <f t="shared" si="65"/>
        <v>3581407.7403488248</v>
      </c>
      <c r="L554" s="102" t="str">
        <f t="shared" si="62"/>
        <v/>
      </c>
      <c r="M554" s="103" t="str">
        <f t="shared" si="63"/>
        <v/>
      </c>
      <c r="N554" s="103" t="str">
        <f t="shared" si="66"/>
        <v/>
      </c>
      <c r="O554" s="104" t="str">
        <f t="shared" si="64"/>
        <v/>
      </c>
    </row>
    <row r="555" spans="7:15">
      <c r="G555" s="1">
        <v>546</v>
      </c>
      <c r="H555" s="22">
        <f t="shared" si="67"/>
        <v>3583407.7403488248</v>
      </c>
      <c r="I555" s="22">
        <f t="shared" si="61"/>
        <v>13437.779026308091</v>
      </c>
      <c r="J555" s="22">
        <f t="shared" si="65"/>
        <v>3596845.5193751329</v>
      </c>
      <c r="L555" s="102" t="str">
        <f t="shared" si="62"/>
        <v/>
      </c>
      <c r="M555" s="103" t="str">
        <f t="shared" si="63"/>
        <v/>
      </c>
      <c r="N555" s="103" t="str">
        <f t="shared" si="66"/>
        <v/>
      </c>
      <c r="O555" s="104" t="str">
        <f t="shared" si="64"/>
        <v/>
      </c>
    </row>
    <row r="556" spans="7:15">
      <c r="G556" s="1">
        <v>547</v>
      </c>
      <c r="H556" s="22">
        <f t="shared" si="67"/>
        <v>3598845.5193751329</v>
      </c>
      <c r="I556" s="22">
        <f t="shared" si="61"/>
        <v>13495.670697656748</v>
      </c>
      <c r="J556" s="22">
        <f t="shared" si="65"/>
        <v>3612341.1900727898</v>
      </c>
      <c r="L556" s="102" t="str">
        <f t="shared" si="62"/>
        <v/>
      </c>
      <c r="M556" s="103" t="str">
        <f t="shared" si="63"/>
        <v/>
      </c>
      <c r="N556" s="103" t="str">
        <f t="shared" si="66"/>
        <v/>
      </c>
      <c r="O556" s="104" t="str">
        <f t="shared" si="64"/>
        <v/>
      </c>
    </row>
    <row r="557" spans="7:15">
      <c r="G557" s="1">
        <v>548</v>
      </c>
      <c r="H557" s="22">
        <f t="shared" si="67"/>
        <v>3614341.1900727898</v>
      </c>
      <c r="I557" s="22">
        <f t="shared" si="61"/>
        <v>13553.779462772962</v>
      </c>
      <c r="J557" s="22">
        <f t="shared" si="65"/>
        <v>3627894.9695355627</v>
      </c>
      <c r="L557" s="102" t="str">
        <f t="shared" si="62"/>
        <v/>
      </c>
      <c r="M557" s="103" t="str">
        <f t="shared" si="63"/>
        <v/>
      </c>
      <c r="N557" s="103" t="str">
        <f t="shared" si="66"/>
        <v/>
      </c>
      <c r="O557" s="104" t="str">
        <f t="shared" si="64"/>
        <v/>
      </c>
    </row>
    <row r="558" spans="7:15">
      <c r="G558" s="1">
        <v>549</v>
      </c>
      <c r="H558" s="22">
        <f t="shared" si="67"/>
        <v>3629894.9695355627</v>
      </c>
      <c r="I558" s="22">
        <f t="shared" si="61"/>
        <v>13612.10613575836</v>
      </c>
      <c r="J558" s="22">
        <f t="shared" si="65"/>
        <v>3643507.0756713212</v>
      </c>
      <c r="L558" s="102" t="str">
        <f t="shared" si="62"/>
        <v/>
      </c>
      <c r="M558" s="103" t="str">
        <f t="shared" si="63"/>
        <v/>
      </c>
      <c r="N558" s="103" t="str">
        <f t="shared" si="66"/>
        <v/>
      </c>
      <c r="O558" s="104" t="str">
        <f t="shared" si="64"/>
        <v/>
      </c>
    </row>
    <row r="559" spans="7:15">
      <c r="G559" s="1">
        <v>550</v>
      </c>
      <c r="H559" s="22">
        <f t="shared" si="67"/>
        <v>3645507.0756713212</v>
      </c>
      <c r="I559" s="22">
        <f t="shared" si="61"/>
        <v>13670.651533767454</v>
      </c>
      <c r="J559" s="22">
        <f t="shared" si="65"/>
        <v>3659177.7272050888</v>
      </c>
      <c r="L559" s="102" t="str">
        <f t="shared" si="62"/>
        <v/>
      </c>
      <c r="M559" s="103" t="str">
        <f t="shared" si="63"/>
        <v/>
      </c>
      <c r="N559" s="103" t="str">
        <f t="shared" si="66"/>
        <v/>
      </c>
      <c r="O559" s="104" t="str">
        <f t="shared" si="64"/>
        <v/>
      </c>
    </row>
    <row r="560" spans="7:15">
      <c r="G560" s="1">
        <v>551</v>
      </c>
      <c r="H560" s="22">
        <f t="shared" si="67"/>
        <v>3661177.7272050888</v>
      </c>
      <c r="I560" s="22">
        <f t="shared" si="61"/>
        <v>13729.416477019082</v>
      </c>
      <c r="J560" s="22">
        <f t="shared" si="65"/>
        <v>3674907.1436821078</v>
      </c>
      <c r="L560" s="102" t="str">
        <f t="shared" si="62"/>
        <v/>
      </c>
      <c r="M560" s="103" t="str">
        <f t="shared" si="63"/>
        <v/>
      </c>
      <c r="N560" s="103" t="str">
        <f t="shared" si="66"/>
        <v/>
      </c>
      <c r="O560" s="104" t="str">
        <f t="shared" si="64"/>
        <v/>
      </c>
    </row>
    <row r="561" spans="7:15">
      <c r="G561" s="6">
        <v>552</v>
      </c>
      <c r="H561" s="25">
        <f t="shared" si="67"/>
        <v>3676907.1436821078</v>
      </c>
      <c r="I561" s="25">
        <f t="shared" si="61"/>
        <v>13788.401788807903</v>
      </c>
      <c r="J561" s="25">
        <f t="shared" si="65"/>
        <v>3690695.5454709157</v>
      </c>
      <c r="K561" s="6"/>
      <c r="L561" s="105" t="str">
        <f t="shared" si="62"/>
        <v/>
      </c>
      <c r="M561" s="106" t="str">
        <f t="shared" si="63"/>
        <v/>
      </c>
      <c r="N561" s="106" t="str">
        <f t="shared" si="66"/>
        <v/>
      </c>
      <c r="O561" s="107" t="str">
        <f t="shared" si="64"/>
        <v/>
      </c>
    </row>
    <row r="562" spans="7:15">
      <c r="G562" s="1">
        <v>553</v>
      </c>
      <c r="H562" s="22">
        <f t="shared" si="67"/>
        <v>3692695.5454709157</v>
      </c>
      <c r="I562" s="22">
        <f t="shared" si="61"/>
        <v>13847.608295515933</v>
      </c>
      <c r="J562" s="22">
        <f t="shared" si="65"/>
        <v>3706543.1537664318</v>
      </c>
      <c r="L562" s="102" t="str">
        <f t="shared" si="62"/>
        <v/>
      </c>
      <c r="M562" s="103" t="str">
        <f t="shared" si="63"/>
        <v/>
      </c>
      <c r="N562" s="103" t="str">
        <f t="shared" si="66"/>
        <v/>
      </c>
      <c r="O562" s="104" t="str">
        <f t="shared" si="64"/>
        <v/>
      </c>
    </row>
    <row r="563" spans="7:15">
      <c r="G563" s="1">
        <v>554</v>
      </c>
      <c r="H563" s="22">
        <f t="shared" si="67"/>
        <v>3708543.1537664318</v>
      </c>
      <c r="I563" s="22">
        <f t="shared" si="61"/>
        <v>13907.036826624118</v>
      </c>
      <c r="J563" s="22">
        <f t="shared" si="65"/>
        <v>3722450.1905930559</v>
      </c>
      <c r="L563" s="102" t="str">
        <f t="shared" si="62"/>
        <v/>
      </c>
      <c r="M563" s="103" t="str">
        <f t="shared" si="63"/>
        <v/>
      </c>
      <c r="N563" s="103" t="str">
        <f t="shared" si="66"/>
        <v/>
      </c>
      <c r="O563" s="104" t="str">
        <f t="shared" si="64"/>
        <v/>
      </c>
    </row>
    <row r="564" spans="7:15">
      <c r="G564" s="1">
        <v>555</v>
      </c>
      <c r="H564" s="22">
        <f t="shared" si="67"/>
        <v>3724450.1905930559</v>
      </c>
      <c r="I564" s="22">
        <f t="shared" si="61"/>
        <v>13966.688214723959</v>
      </c>
      <c r="J564" s="22">
        <f t="shared" si="65"/>
        <v>3738416.8788077799</v>
      </c>
      <c r="L564" s="102" t="str">
        <f t="shared" si="62"/>
        <v/>
      </c>
      <c r="M564" s="103" t="str">
        <f t="shared" si="63"/>
        <v/>
      </c>
      <c r="N564" s="103" t="str">
        <f t="shared" si="66"/>
        <v/>
      </c>
      <c r="O564" s="104" t="str">
        <f t="shared" si="64"/>
        <v/>
      </c>
    </row>
    <row r="565" spans="7:15">
      <c r="G565" s="1">
        <v>556</v>
      </c>
      <c r="H565" s="22">
        <f t="shared" si="67"/>
        <v>3740416.8788077799</v>
      </c>
      <c r="I565" s="22">
        <f t="shared" si="61"/>
        <v>14026.563295529175</v>
      </c>
      <c r="J565" s="22">
        <f t="shared" si="65"/>
        <v>3754443.4421033091</v>
      </c>
      <c r="L565" s="102" t="str">
        <f t="shared" si="62"/>
        <v/>
      </c>
      <c r="M565" s="103" t="str">
        <f t="shared" si="63"/>
        <v/>
      </c>
      <c r="N565" s="103" t="str">
        <f t="shared" si="66"/>
        <v/>
      </c>
      <c r="O565" s="104" t="str">
        <f t="shared" si="64"/>
        <v/>
      </c>
    </row>
    <row r="566" spans="7:15">
      <c r="G566" s="1">
        <v>557</v>
      </c>
      <c r="H566" s="22">
        <f t="shared" si="67"/>
        <v>3756443.4421033091</v>
      </c>
      <c r="I566" s="22">
        <f t="shared" si="61"/>
        <v>14086.662907887408</v>
      </c>
      <c r="J566" s="22">
        <f t="shared" si="65"/>
        <v>3770530.1050111963</v>
      </c>
      <c r="L566" s="102" t="str">
        <f t="shared" si="62"/>
        <v/>
      </c>
      <c r="M566" s="103" t="str">
        <f t="shared" si="63"/>
        <v/>
      </c>
      <c r="N566" s="103" t="str">
        <f t="shared" si="66"/>
        <v/>
      </c>
      <c r="O566" s="104" t="str">
        <f t="shared" si="64"/>
        <v/>
      </c>
    </row>
    <row r="567" spans="7:15">
      <c r="G567" s="1">
        <v>558</v>
      </c>
      <c r="H567" s="22">
        <f t="shared" si="67"/>
        <v>3772530.1050111963</v>
      </c>
      <c r="I567" s="22">
        <f t="shared" si="61"/>
        <v>14146.987893791986</v>
      </c>
      <c r="J567" s="22">
        <f t="shared" si="65"/>
        <v>3786677.0929049882</v>
      </c>
      <c r="L567" s="102" t="str">
        <f t="shared" si="62"/>
        <v/>
      </c>
      <c r="M567" s="103" t="str">
        <f t="shared" si="63"/>
        <v/>
      </c>
      <c r="N567" s="103" t="str">
        <f t="shared" si="66"/>
        <v/>
      </c>
      <c r="O567" s="104" t="str">
        <f t="shared" si="64"/>
        <v/>
      </c>
    </row>
    <row r="568" spans="7:15">
      <c r="G568" s="1">
        <v>559</v>
      </c>
      <c r="H568" s="22">
        <f t="shared" si="67"/>
        <v>3788677.0929049882</v>
      </c>
      <c r="I568" s="22">
        <f t="shared" si="61"/>
        <v>14207.539098393705</v>
      </c>
      <c r="J568" s="22">
        <f t="shared" si="65"/>
        <v>3802884.6320033818</v>
      </c>
      <c r="L568" s="102" t="str">
        <f t="shared" si="62"/>
        <v/>
      </c>
      <c r="M568" s="103" t="str">
        <f t="shared" si="63"/>
        <v/>
      </c>
      <c r="N568" s="103" t="str">
        <f t="shared" si="66"/>
        <v/>
      </c>
      <c r="O568" s="104" t="str">
        <f t="shared" si="64"/>
        <v/>
      </c>
    </row>
    <row r="569" spans="7:15">
      <c r="G569" s="1">
        <v>560</v>
      </c>
      <c r="H569" s="22">
        <f t="shared" si="67"/>
        <v>3804884.6320033818</v>
      </c>
      <c r="I569" s="22">
        <f t="shared" si="61"/>
        <v>14268.317370012681</v>
      </c>
      <c r="J569" s="22">
        <f t="shared" si="65"/>
        <v>3819152.9493733947</v>
      </c>
      <c r="L569" s="102" t="str">
        <f t="shared" si="62"/>
        <v/>
      </c>
      <c r="M569" s="103" t="str">
        <f t="shared" si="63"/>
        <v/>
      </c>
      <c r="N569" s="103" t="str">
        <f t="shared" si="66"/>
        <v/>
      </c>
      <c r="O569" s="104" t="str">
        <f t="shared" si="64"/>
        <v/>
      </c>
    </row>
    <row r="570" spans="7:15">
      <c r="G570" s="1">
        <v>561</v>
      </c>
      <c r="H570" s="22">
        <f t="shared" si="67"/>
        <v>3821152.9493733947</v>
      </c>
      <c r="I570" s="22">
        <f t="shared" si="61"/>
        <v>14329.323560150229</v>
      </c>
      <c r="J570" s="22">
        <f t="shared" si="65"/>
        <v>3835482.2729335451</v>
      </c>
      <c r="L570" s="102" t="str">
        <f t="shared" si="62"/>
        <v/>
      </c>
      <c r="M570" s="103" t="str">
        <f t="shared" si="63"/>
        <v/>
      </c>
      <c r="N570" s="103" t="str">
        <f t="shared" si="66"/>
        <v/>
      </c>
      <c r="O570" s="104" t="str">
        <f t="shared" si="64"/>
        <v/>
      </c>
    </row>
    <row r="571" spans="7:15">
      <c r="G571" s="1">
        <v>562</v>
      </c>
      <c r="H571" s="22">
        <f t="shared" si="67"/>
        <v>3837482.2729335451</v>
      </c>
      <c r="I571" s="22">
        <f t="shared" si="61"/>
        <v>14390.558523500793</v>
      </c>
      <c r="J571" s="22">
        <f t="shared" si="65"/>
        <v>3851872.8314570459</v>
      </c>
      <c r="L571" s="102" t="str">
        <f t="shared" si="62"/>
        <v/>
      </c>
      <c r="M571" s="103" t="str">
        <f t="shared" si="63"/>
        <v/>
      </c>
      <c r="N571" s="103" t="str">
        <f t="shared" si="66"/>
        <v/>
      </c>
      <c r="O571" s="104" t="str">
        <f t="shared" si="64"/>
        <v/>
      </c>
    </row>
    <row r="572" spans="7:15">
      <c r="G572" s="1">
        <v>563</v>
      </c>
      <c r="H572" s="22">
        <f t="shared" si="67"/>
        <v>3853872.8314570459</v>
      </c>
      <c r="I572" s="22">
        <f t="shared" si="61"/>
        <v>14452.023117963921</v>
      </c>
      <c r="J572" s="22">
        <f t="shared" si="65"/>
        <v>3868324.8545750096</v>
      </c>
      <c r="L572" s="102" t="str">
        <f t="shared" si="62"/>
        <v/>
      </c>
      <c r="M572" s="103" t="str">
        <f t="shared" si="63"/>
        <v/>
      </c>
      <c r="N572" s="103" t="str">
        <f t="shared" si="66"/>
        <v/>
      </c>
      <c r="O572" s="104" t="str">
        <f t="shared" si="64"/>
        <v/>
      </c>
    </row>
    <row r="573" spans="7:15" ht="15.75" thickBot="1">
      <c r="G573" s="6">
        <v>564</v>
      </c>
      <c r="H573" s="25">
        <f t="shared" si="67"/>
        <v>3870324.8545750096</v>
      </c>
      <c r="I573" s="25">
        <f t="shared" si="61"/>
        <v>14513.718204656285</v>
      </c>
      <c r="J573" s="25">
        <f t="shared" si="65"/>
        <v>3884838.5727796657</v>
      </c>
      <c r="K573" s="6"/>
      <c r="L573" s="108" t="str">
        <f t="shared" si="62"/>
        <v/>
      </c>
      <c r="M573" s="109" t="str">
        <f t="shared" si="63"/>
        <v/>
      </c>
      <c r="N573" s="109" t="str">
        <f t="shared" si="66"/>
        <v/>
      </c>
      <c r="O573" s="110" t="str">
        <f t="shared" si="64"/>
        <v/>
      </c>
    </row>
  </sheetData>
  <sheetProtection password="E2C1" sheet="1"/>
  <mergeCells count="1">
    <mergeCell ref="L5:O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3:T570"/>
  <sheetViews>
    <sheetView workbookViewId="0">
      <selection activeCell="H7" sqref="H7"/>
    </sheetView>
  </sheetViews>
  <sheetFormatPr baseColWidth="10" defaultRowHeight="15"/>
  <cols>
    <col min="1" max="1" width="5.28515625" style="1" customWidth="1"/>
    <col min="2" max="2" width="21.85546875" style="1" bestFit="1" customWidth="1"/>
    <col min="3" max="3" width="18.140625" style="1" customWidth="1"/>
    <col min="4" max="4" width="12.5703125" style="1" bestFit="1" customWidth="1"/>
    <col min="5" max="5" width="15.85546875" style="1" customWidth="1"/>
    <col min="6" max="6" width="13.7109375" style="1" customWidth="1"/>
    <col min="7" max="7" width="14.5703125" style="1" hidden="1" customWidth="1"/>
    <col min="8" max="8" width="18.28515625" style="1" customWidth="1"/>
    <col min="9" max="9" width="1.140625" style="1" customWidth="1"/>
    <col min="10" max="13" width="20.7109375" style="1" hidden="1" customWidth="1"/>
    <col min="14" max="14" width="0" style="1" hidden="1" customWidth="1"/>
    <col min="15" max="16384" width="11.42578125" style="1"/>
  </cols>
  <sheetData>
    <row r="3" spans="2:20" ht="31.5">
      <c r="D3" s="21" t="s">
        <v>68</v>
      </c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2:20" ht="31.5" customHeight="1" thickBot="1">
      <c r="B5" s="146" t="s">
        <v>70</v>
      </c>
    </row>
    <row r="6" spans="2:20" ht="24" customHeight="1" thickBot="1">
      <c r="B6" s="8" t="s">
        <v>20</v>
      </c>
      <c r="F6" s="133" t="s">
        <v>47</v>
      </c>
      <c r="G6" s="134" t="s">
        <v>48</v>
      </c>
      <c r="H6" s="135" t="s">
        <v>51</v>
      </c>
      <c r="I6" s="136"/>
    </row>
    <row r="7" spans="2:20" ht="15.75" thickBot="1">
      <c r="B7" s="1" t="s">
        <v>21</v>
      </c>
      <c r="F7" s="102">
        <v>1</v>
      </c>
      <c r="G7" s="137">
        <f t="shared" ref="G7:G26" si="0">F7*12</f>
        <v>12</v>
      </c>
      <c r="H7" s="138">
        <f t="shared" ref="H7:H26" si="1">FV($C$11/12,G7,-$C$9)</f>
        <v>36751.860032471661</v>
      </c>
      <c r="I7" s="139"/>
    </row>
    <row r="8" spans="2:20" ht="24" customHeight="1" thickBot="1">
      <c r="F8" s="102">
        <v>2</v>
      </c>
      <c r="G8" s="137">
        <f t="shared" si="0"/>
        <v>24</v>
      </c>
      <c r="H8" s="138">
        <f t="shared" si="1"/>
        <v>75192.09408475121</v>
      </c>
      <c r="I8" s="139"/>
      <c r="J8" s="26" t="s">
        <v>48</v>
      </c>
      <c r="K8" s="27" t="s">
        <v>49</v>
      </c>
      <c r="L8" s="27" t="s">
        <v>50</v>
      </c>
      <c r="M8" s="28" t="s">
        <v>51</v>
      </c>
      <c r="Q8" s="17"/>
      <c r="R8" s="17"/>
      <c r="S8" s="17">
        <f>C12*12</f>
        <v>240</v>
      </c>
      <c r="T8" s="23"/>
    </row>
    <row r="9" spans="2:20" ht="15.75" thickBot="1">
      <c r="B9" s="8" t="s">
        <v>67</v>
      </c>
      <c r="C9" s="94">
        <v>3000</v>
      </c>
      <c r="D9" s="14">
        <f>C9*12</f>
        <v>36000</v>
      </c>
      <c r="F9" s="102">
        <v>3</v>
      </c>
      <c r="G9" s="137">
        <f t="shared" si="0"/>
        <v>36</v>
      </c>
      <c r="H9" s="138">
        <f t="shared" si="1"/>
        <v>115398.26576391194</v>
      </c>
      <c r="I9" s="139"/>
      <c r="J9" s="99">
        <f t="shared" ref="J9:J72" si="2">IF(G7&lt;=$S$8,G7,"")</f>
        <v>12</v>
      </c>
      <c r="K9" s="100" t="e">
        <f>IF(J9="","",#REF!)</f>
        <v>#REF!</v>
      </c>
      <c r="L9" s="100" t="e">
        <f>IF(J9="","",#REF!)</f>
        <v>#REF!</v>
      </c>
      <c r="M9" s="101">
        <f t="shared" ref="M9:M72" si="3">IF(J9="","",H7)</f>
        <v>36751.860032471661</v>
      </c>
      <c r="Q9" s="91" t="s">
        <v>58</v>
      </c>
      <c r="R9" s="129">
        <v>20000</v>
      </c>
      <c r="S9" s="17"/>
    </row>
    <row r="10" spans="2:20" ht="15.75" thickBot="1">
      <c r="F10" s="102">
        <v>4</v>
      </c>
      <c r="G10" s="137">
        <f t="shared" si="0"/>
        <v>48</v>
      </c>
      <c r="H10" s="138">
        <f t="shared" si="1"/>
        <v>157451.50193556512</v>
      </c>
      <c r="I10" s="139"/>
      <c r="J10" s="102">
        <f t="shared" si="2"/>
        <v>24</v>
      </c>
      <c r="K10" s="103" t="e">
        <f>IF(J10="","",#REF!)</f>
        <v>#REF!</v>
      </c>
      <c r="L10" s="103" t="e">
        <f>IF(J10="","",#REF!)</f>
        <v>#REF!</v>
      </c>
      <c r="M10" s="104">
        <f t="shared" si="3"/>
        <v>75192.09408475121</v>
      </c>
      <c r="Q10" s="17"/>
      <c r="R10" s="130"/>
      <c r="S10" s="17"/>
    </row>
    <row r="11" spans="2:20" ht="15.75" thickBot="1">
      <c r="B11" s="8" t="s">
        <v>44</v>
      </c>
      <c r="C11" s="95">
        <v>4.4999999999999998E-2</v>
      </c>
      <c r="D11" s="8" t="s">
        <v>45</v>
      </c>
      <c r="F11" s="105">
        <v>5</v>
      </c>
      <c r="G11" s="140">
        <f t="shared" si="0"/>
        <v>60</v>
      </c>
      <c r="H11" s="141">
        <f t="shared" si="1"/>
        <v>201436.6564193349</v>
      </c>
      <c r="I11" s="142"/>
      <c r="J11" s="102">
        <f t="shared" si="2"/>
        <v>36</v>
      </c>
      <c r="K11" s="103" t="e">
        <f>IF(J11="","",#REF!)</f>
        <v>#REF!</v>
      </c>
      <c r="L11" s="103" t="e">
        <f>IF(J11="","",#REF!)</f>
        <v>#REF!</v>
      </c>
      <c r="M11" s="104">
        <f t="shared" si="3"/>
        <v>115398.26576391194</v>
      </c>
      <c r="Q11" s="91" t="s">
        <v>60</v>
      </c>
      <c r="R11" s="131">
        <v>0.1</v>
      </c>
      <c r="S11" s="17"/>
    </row>
    <row r="12" spans="2:20">
      <c r="B12" s="91" t="s">
        <v>47</v>
      </c>
      <c r="C12" s="128">
        <v>20</v>
      </c>
      <c r="D12" s="17"/>
      <c r="F12" s="102">
        <v>6</v>
      </c>
      <c r="G12" s="137">
        <f t="shared" si="0"/>
        <v>72</v>
      </c>
      <c r="H12" s="138">
        <f t="shared" si="1"/>
        <v>247442.48120447205</v>
      </c>
      <c r="I12" s="139"/>
      <c r="J12" s="102">
        <f t="shared" si="2"/>
        <v>48</v>
      </c>
      <c r="K12" s="103" t="e">
        <f>IF(J12="","",#REF!)</f>
        <v>#REF!</v>
      </c>
      <c r="L12" s="103" t="e">
        <f>IF(J12="","",#REF!)</f>
        <v>#REF!</v>
      </c>
      <c r="M12" s="104">
        <f t="shared" si="3"/>
        <v>157451.50193556512</v>
      </c>
    </row>
    <row r="13" spans="2:20">
      <c r="F13" s="102">
        <v>7</v>
      </c>
      <c r="G13" s="137">
        <f t="shared" si="0"/>
        <v>84</v>
      </c>
      <c r="H13" s="138">
        <f t="shared" si="1"/>
        <v>295561.80553108646</v>
      </c>
      <c r="I13" s="139"/>
      <c r="J13" s="102">
        <f t="shared" si="2"/>
        <v>60</v>
      </c>
      <c r="K13" s="103" t="e">
        <f>IF(J13="","",#REF!)</f>
        <v>#REF!</v>
      </c>
      <c r="L13" s="103" t="e">
        <f>IF(J13="","",#REF!)</f>
        <v>#REF!</v>
      </c>
      <c r="M13" s="104">
        <f t="shared" si="3"/>
        <v>201436.6564193349</v>
      </c>
    </row>
    <row r="14" spans="2:20">
      <c r="F14" s="102">
        <v>8</v>
      </c>
      <c r="G14" s="137">
        <f t="shared" si="0"/>
        <v>96</v>
      </c>
      <c r="H14" s="138">
        <f t="shared" si="1"/>
        <v>345891.72319833707</v>
      </c>
      <c r="I14" s="139"/>
      <c r="J14" s="102">
        <f t="shared" si="2"/>
        <v>72</v>
      </c>
      <c r="K14" s="103" t="e">
        <f>IF(J14="","",#REF!)</f>
        <v>#REF!</v>
      </c>
      <c r="L14" s="103" t="e">
        <f>IF(J14="","",#REF!)</f>
        <v>#REF!</v>
      </c>
      <c r="M14" s="104">
        <f t="shared" si="3"/>
        <v>247442.48120447205</v>
      </c>
    </row>
    <row r="15" spans="2:20">
      <c r="F15" s="102">
        <v>9</v>
      </c>
      <c r="G15" s="137">
        <f t="shared" si="0"/>
        <v>108</v>
      </c>
      <c r="H15" s="138">
        <f t="shared" si="1"/>
        <v>398533.78847752837</v>
      </c>
      <c r="I15" s="139"/>
      <c r="J15" s="102">
        <f t="shared" si="2"/>
        <v>84</v>
      </c>
      <c r="K15" s="103" t="e">
        <f>IF(J15="","",#REF!)</f>
        <v>#REF!</v>
      </c>
      <c r="L15" s="103" t="e">
        <f>IF(J15="","",#REF!)</f>
        <v>#REF!</v>
      </c>
      <c r="M15" s="104">
        <f t="shared" si="3"/>
        <v>295561.80553108646</v>
      </c>
    </row>
    <row r="16" spans="2:20">
      <c r="B16" s="17"/>
      <c r="C16" s="24">
        <f>(C11/(1-(C11*28)/360))</f>
        <v>4.5158053186151528E-2</v>
      </c>
      <c r="D16" s="17">
        <v>5</v>
      </c>
      <c r="E16" s="17"/>
      <c r="F16" s="105">
        <v>10</v>
      </c>
      <c r="G16" s="140">
        <f t="shared" si="0"/>
        <v>120</v>
      </c>
      <c r="H16" s="141">
        <f t="shared" si="1"/>
        <v>453594.22102542093</v>
      </c>
      <c r="I16" s="142"/>
      <c r="J16" s="102">
        <f t="shared" si="2"/>
        <v>96</v>
      </c>
      <c r="K16" s="103" t="e">
        <f>IF(J16="","",#REF!)</f>
        <v>#REF!</v>
      </c>
      <c r="L16" s="103" t="e">
        <f>IF(J16="","",#REF!)</f>
        <v>#REF!</v>
      </c>
      <c r="M16" s="104">
        <f t="shared" si="3"/>
        <v>345891.72319833707</v>
      </c>
    </row>
    <row r="17" spans="2:13" ht="26.25">
      <c r="B17" s="38" t="s">
        <v>37</v>
      </c>
      <c r="C17" s="111"/>
      <c r="F17" s="102">
        <v>11</v>
      </c>
      <c r="G17" s="137">
        <f t="shared" si="0"/>
        <v>132</v>
      </c>
      <c r="H17" s="138">
        <f t="shared" si="1"/>
        <v>511184.12021122291</v>
      </c>
      <c r="I17" s="139"/>
      <c r="J17" s="102">
        <f t="shared" si="2"/>
        <v>108</v>
      </c>
      <c r="K17" s="103" t="e">
        <f>IF(J17="","",#REF!)</f>
        <v>#REF!</v>
      </c>
      <c r="L17" s="103" t="e">
        <f>IF(J17="","",#REF!)</f>
        <v>#REF!</v>
      </c>
      <c r="M17" s="104">
        <f t="shared" si="3"/>
        <v>398533.78847752837</v>
      </c>
    </row>
    <row r="18" spans="2:13" ht="15.75" thickBot="1">
      <c r="B18" s="111"/>
      <c r="C18" s="111"/>
      <c r="F18" s="102">
        <v>12</v>
      </c>
      <c r="G18" s="137">
        <f t="shared" si="0"/>
        <v>144</v>
      </c>
      <c r="H18" s="138">
        <f t="shared" si="1"/>
        <v>571419.68928972597</v>
      </c>
      <c r="I18" s="139"/>
      <c r="J18" s="102">
        <f t="shared" si="2"/>
        <v>120</v>
      </c>
      <c r="K18" s="103" t="e">
        <f>IF(J18="","",#REF!)</f>
        <v>#REF!</v>
      </c>
      <c r="L18" s="103" t="e">
        <f>IF(J18="","",#REF!)</f>
        <v>#REF!</v>
      </c>
      <c r="M18" s="104">
        <f t="shared" si="3"/>
        <v>453594.22102542093</v>
      </c>
    </row>
    <row r="19" spans="2:13" ht="15.75" thickBot="1">
      <c r="B19" s="111"/>
      <c r="C19" s="132" t="s">
        <v>69</v>
      </c>
      <c r="F19" s="102">
        <v>13</v>
      </c>
      <c r="G19" s="137">
        <f t="shared" si="0"/>
        <v>156</v>
      </c>
      <c r="H19" s="138">
        <f t="shared" si="1"/>
        <v>634422.46987291577</v>
      </c>
      <c r="I19" s="139"/>
      <c r="J19" s="102">
        <f t="shared" si="2"/>
        <v>132</v>
      </c>
      <c r="K19" s="103" t="e">
        <f>IF(J19="","",#REF!)</f>
        <v>#REF!</v>
      </c>
      <c r="L19" s="103" t="e">
        <f>IF(J19="","",#REF!)</f>
        <v>#REF!</v>
      </c>
      <c r="M19" s="104">
        <f t="shared" si="3"/>
        <v>511184.12021122291</v>
      </c>
    </row>
    <row r="20" spans="2:13">
      <c r="B20" s="113" t="str">
        <f>B32</f>
        <v>Año 5</v>
      </c>
      <c r="C20" s="114">
        <f>E32</f>
        <v>201436.6564193349</v>
      </c>
      <c r="F20" s="102">
        <v>14</v>
      </c>
      <c r="G20" s="137">
        <f t="shared" si="0"/>
        <v>168</v>
      </c>
      <c r="H20" s="138">
        <f t="shared" si="1"/>
        <v>700319.58717316773</v>
      </c>
      <c r="I20" s="139"/>
      <c r="J20" s="102">
        <f t="shared" si="2"/>
        <v>144</v>
      </c>
      <c r="K20" s="103" t="e">
        <f>IF(J20="","",#REF!)</f>
        <v>#REF!</v>
      </c>
      <c r="L20" s="103" t="e">
        <f>IF(J20="","",#REF!)</f>
        <v>#REF!</v>
      </c>
      <c r="M20" s="104">
        <f t="shared" si="3"/>
        <v>571419.68928972597</v>
      </c>
    </row>
    <row r="21" spans="2:13">
      <c r="B21" s="115" t="str">
        <f>B33</f>
        <v xml:space="preserve">Año 10 </v>
      </c>
      <c r="C21" s="114">
        <f>E33</f>
        <v>453594.22102542093</v>
      </c>
      <c r="F21" s="105">
        <v>15</v>
      </c>
      <c r="G21" s="140">
        <f t="shared" si="0"/>
        <v>180</v>
      </c>
      <c r="H21" s="141">
        <f t="shared" si="1"/>
        <v>769244.00651287253</v>
      </c>
      <c r="I21" s="142"/>
      <c r="J21" s="105">
        <f t="shared" si="2"/>
        <v>156</v>
      </c>
      <c r="K21" s="106" t="e">
        <f>IF(J21="","",#REF!)</f>
        <v>#REF!</v>
      </c>
      <c r="L21" s="106" t="e">
        <f>IF(J21="","",#REF!)</f>
        <v>#REF!</v>
      </c>
      <c r="M21" s="107">
        <f t="shared" si="3"/>
        <v>634422.46987291577</v>
      </c>
    </row>
    <row r="22" spans="2:13">
      <c r="B22" s="115" t="str">
        <f>B34</f>
        <v>Año 15</v>
      </c>
      <c r="C22" s="114">
        <f>E34</f>
        <v>769244.00651287253</v>
      </c>
      <c r="F22" s="102">
        <v>16</v>
      </c>
      <c r="G22" s="137">
        <f t="shared" si="0"/>
        <v>192</v>
      </c>
      <c r="H22" s="138">
        <f t="shared" si="1"/>
        <v>841334.80161806778</v>
      </c>
      <c r="I22" s="139"/>
      <c r="J22" s="102">
        <f t="shared" si="2"/>
        <v>168</v>
      </c>
      <c r="K22" s="103" t="e">
        <f>IF(J22="","",#REF!)</f>
        <v>#REF!</v>
      </c>
      <c r="L22" s="103" t="e">
        <f>IF(J22="","",#REF!)</f>
        <v>#REF!</v>
      </c>
      <c r="M22" s="104">
        <f t="shared" si="3"/>
        <v>700319.58717316773</v>
      </c>
    </row>
    <row r="23" spans="2:13">
      <c r="B23" s="115" t="str">
        <f>B35</f>
        <v>Año 20</v>
      </c>
      <c r="C23" s="114">
        <f>E35</f>
        <v>1164373.0887354151</v>
      </c>
      <c r="F23" s="102">
        <v>17</v>
      </c>
      <c r="G23" s="137">
        <f t="shared" si="0"/>
        <v>204</v>
      </c>
      <c r="H23" s="138">
        <f t="shared" si="1"/>
        <v>916737.43523743283</v>
      </c>
      <c r="I23" s="139"/>
      <c r="J23" s="102">
        <f t="shared" si="2"/>
        <v>180</v>
      </c>
      <c r="K23" s="103" t="e">
        <f>IF(J23="","",#REF!)</f>
        <v>#REF!</v>
      </c>
      <c r="L23" s="103" t="e">
        <f>IF(J23="","",#REF!)</f>
        <v>#REF!</v>
      </c>
      <c r="M23" s="104">
        <f t="shared" si="3"/>
        <v>769244.00651287253</v>
      </c>
    </row>
    <row r="24" spans="2:13" ht="15.75" thickBot="1">
      <c r="B24" s="116"/>
      <c r="C24" s="117" t="str">
        <f>E39</f>
        <v/>
      </c>
      <c r="F24" s="102">
        <v>18</v>
      </c>
      <c r="G24" s="137">
        <f t="shared" si="0"/>
        <v>216</v>
      </c>
      <c r="H24" s="138">
        <f t="shared" si="1"/>
        <v>995604.05265287065</v>
      </c>
      <c r="I24" s="139"/>
      <c r="J24" s="102">
        <f t="shared" si="2"/>
        <v>192</v>
      </c>
      <c r="K24" s="103" t="e">
        <f>IF(J24="","",#REF!)</f>
        <v>#REF!</v>
      </c>
      <c r="L24" s="103" t="e">
        <f>IF(J24="","",#REF!)</f>
        <v>#REF!</v>
      </c>
      <c r="M24" s="104">
        <f t="shared" si="3"/>
        <v>841334.80161806778</v>
      </c>
    </row>
    <row r="25" spans="2:13">
      <c r="B25" s="111"/>
      <c r="C25" s="111"/>
      <c r="F25" s="102">
        <v>19</v>
      </c>
      <c r="G25" s="137">
        <f t="shared" si="0"/>
        <v>228</v>
      </c>
      <c r="H25" s="138">
        <f t="shared" si="1"/>
        <v>1078093.7886739171</v>
      </c>
      <c r="I25" s="139"/>
      <c r="J25" s="102">
        <f t="shared" si="2"/>
        <v>204</v>
      </c>
      <c r="K25" s="103" t="e">
        <f>IF(J25="","",#REF!)</f>
        <v>#REF!</v>
      </c>
      <c r="L25" s="103" t="e">
        <f>IF(J25="","",#REF!)</f>
        <v>#REF!</v>
      </c>
      <c r="M25" s="104">
        <f t="shared" si="3"/>
        <v>916737.43523743283</v>
      </c>
    </row>
    <row r="26" spans="2:13" ht="15.75" thickBot="1">
      <c r="B26" s="111"/>
      <c r="C26" s="111"/>
      <c r="F26" s="108">
        <v>20</v>
      </c>
      <c r="G26" s="143">
        <f t="shared" si="0"/>
        <v>240</v>
      </c>
      <c r="H26" s="144">
        <f t="shared" si="1"/>
        <v>1164373.0887354151</v>
      </c>
      <c r="I26" s="145"/>
      <c r="J26" s="102">
        <f t="shared" si="2"/>
        <v>216</v>
      </c>
      <c r="K26" s="103" t="e">
        <f>IF(J26="","",#REF!)</f>
        <v>#REF!</v>
      </c>
      <c r="L26" s="103" t="e">
        <f>IF(J26="","",#REF!)</f>
        <v>#REF!</v>
      </c>
      <c r="M26" s="104">
        <f t="shared" si="3"/>
        <v>995604.05265287065</v>
      </c>
    </row>
    <row r="27" spans="2:13">
      <c r="B27" s="111"/>
      <c r="C27" s="111"/>
      <c r="H27" s="16"/>
      <c r="J27" s="102">
        <f t="shared" si="2"/>
        <v>228</v>
      </c>
      <c r="K27" s="103" t="e">
        <f>IF(J27="","",#REF!)</f>
        <v>#REF!</v>
      </c>
      <c r="L27" s="103" t="e">
        <f>IF(J27="","",#REF!)</f>
        <v>#REF!</v>
      </c>
      <c r="M27" s="104">
        <f t="shared" si="3"/>
        <v>1078093.7886739171</v>
      </c>
    </row>
    <row r="28" spans="2:13">
      <c r="B28" s="111"/>
      <c r="C28" s="111"/>
      <c r="H28" s="22"/>
      <c r="J28" s="102">
        <f t="shared" si="2"/>
        <v>240</v>
      </c>
      <c r="K28" s="103" t="e">
        <f>IF(J28="","",#REF!)</f>
        <v>#REF!</v>
      </c>
      <c r="L28" s="103" t="e">
        <f>IF(J28="","",#REF!)</f>
        <v>#REF!</v>
      </c>
      <c r="M28" s="104">
        <f t="shared" si="3"/>
        <v>1164373.0887354151</v>
      </c>
    </row>
    <row r="29" spans="2:13">
      <c r="B29" s="111"/>
      <c r="C29" s="111"/>
      <c r="H29" s="22"/>
      <c r="J29" s="102">
        <f t="shared" si="2"/>
        <v>0</v>
      </c>
      <c r="K29" s="103" t="e">
        <f>IF(J29="","",#REF!)</f>
        <v>#REF!</v>
      </c>
      <c r="L29" s="103" t="e">
        <f>IF(J29="","",#REF!)</f>
        <v>#REF!</v>
      </c>
      <c r="M29" s="104">
        <f t="shared" si="3"/>
        <v>0</v>
      </c>
    </row>
    <row r="30" spans="2:13">
      <c r="B30" s="111"/>
      <c r="C30" s="111"/>
      <c r="E30" s="123"/>
      <c r="H30" s="22"/>
      <c r="J30" s="102">
        <f t="shared" si="2"/>
        <v>0</v>
      </c>
      <c r="K30" s="103" t="e">
        <f>IF(J30="","",#REF!)</f>
        <v>#REF!</v>
      </c>
      <c r="L30" s="103" t="e">
        <f>IF(J30="","",#REF!)</f>
        <v>#REF!</v>
      </c>
      <c r="M30" s="104">
        <f t="shared" si="3"/>
        <v>0</v>
      </c>
    </row>
    <row r="31" spans="2:13">
      <c r="B31" s="111"/>
      <c r="C31" s="111"/>
      <c r="E31" s="123"/>
      <c r="H31" s="22"/>
      <c r="J31" s="102">
        <f t="shared" si="2"/>
        <v>0</v>
      </c>
      <c r="K31" s="103" t="e">
        <f>IF(J31="","",#REF!)</f>
        <v>#REF!</v>
      </c>
      <c r="L31" s="103" t="e">
        <f>IF(J31="","",#REF!)</f>
        <v>#REF!</v>
      </c>
      <c r="M31" s="104">
        <f t="shared" si="3"/>
        <v>0</v>
      </c>
    </row>
    <row r="32" spans="2:13">
      <c r="B32" s="121" t="s">
        <v>11</v>
      </c>
      <c r="C32" s="122">
        <f t="shared" ref="C32:C39" si="4">VLOOKUP(D32,$J$9:$M$570,4,0)</f>
        <v>201436.6564193349</v>
      </c>
      <c r="D32" s="17">
        <f>$D$16*12</f>
        <v>60</v>
      </c>
      <c r="E32" s="17">
        <f t="shared" ref="E32:E39" si="5">IF(D32&lt;=$S$8,C32,"")</f>
        <v>201436.6564193349</v>
      </c>
      <c r="H32" s="22"/>
      <c r="J32" s="102">
        <f t="shared" si="2"/>
        <v>0</v>
      </c>
      <c r="K32" s="103" t="e">
        <f>IF(J32="","",#REF!)</f>
        <v>#REF!</v>
      </c>
      <c r="L32" s="103" t="e">
        <f>IF(J32="","",#REF!)</f>
        <v>#REF!</v>
      </c>
      <c r="M32" s="104">
        <f t="shared" si="3"/>
        <v>0</v>
      </c>
    </row>
    <row r="33" spans="1:13">
      <c r="B33" s="121" t="s">
        <v>52</v>
      </c>
      <c r="C33" s="122">
        <f t="shared" si="4"/>
        <v>453594.22102542093</v>
      </c>
      <c r="D33" s="17">
        <f>$D$32*2</f>
        <v>120</v>
      </c>
      <c r="E33" s="17">
        <f t="shared" si="5"/>
        <v>453594.22102542093</v>
      </c>
      <c r="H33" s="22"/>
      <c r="J33" s="102">
        <f t="shared" si="2"/>
        <v>0</v>
      </c>
      <c r="K33" s="103" t="e">
        <f>IF(J33="","",#REF!)</f>
        <v>#REF!</v>
      </c>
      <c r="L33" s="103" t="e">
        <f>IF(J33="","",#REF!)</f>
        <v>#REF!</v>
      </c>
      <c r="M33" s="104">
        <f t="shared" si="3"/>
        <v>0</v>
      </c>
    </row>
    <row r="34" spans="1:13">
      <c r="B34" s="121" t="s">
        <v>35</v>
      </c>
      <c r="C34" s="122">
        <f t="shared" si="4"/>
        <v>769244.00651287253</v>
      </c>
      <c r="D34" s="17">
        <f>+D32*3</f>
        <v>180</v>
      </c>
      <c r="E34" s="17">
        <f t="shared" si="5"/>
        <v>769244.00651287253</v>
      </c>
      <c r="H34" s="22"/>
      <c r="J34" s="102">
        <f t="shared" si="2"/>
        <v>0</v>
      </c>
      <c r="K34" s="103" t="e">
        <f>IF(J34="","",#REF!)</f>
        <v>#REF!</v>
      </c>
      <c r="L34" s="103" t="e">
        <f>IF(J34="","",#REF!)</f>
        <v>#REF!</v>
      </c>
      <c r="M34" s="104">
        <f t="shared" si="3"/>
        <v>0</v>
      </c>
    </row>
    <row r="35" spans="1:13">
      <c r="B35" s="121" t="s">
        <v>36</v>
      </c>
      <c r="C35" s="122">
        <f t="shared" si="4"/>
        <v>1164373.0887354151</v>
      </c>
      <c r="D35" s="17">
        <f>+D32*4</f>
        <v>240</v>
      </c>
      <c r="E35" s="17">
        <f t="shared" si="5"/>
        <v>1164373.0887354151</v>
      </c>
      <c r="H35" s="22"/>
      <c r="J35" s="102">
        <f t="shared" si="2"/>
        <v>0</v>
      </c>
      <c r="K35" s="103" t="e">
        <f>IF(J35="","",#REF!)</f>
        <v>#REF!</v>
      </c>
      <c r="L35" s="103" t="e">
        <f>IF(J35="","",#REF!)</f>
        <v>#REF!</v>
      </c>
      <c r="M35" s="104">
        <f t="shared" si="3"/>
        <v>0</v>
      </c>
    </row>
    <row r="36" spans="1:13">
      <c r="B36" s="121" t="s">
        <v>53</v>
      </c>
      <c r="C36" s="122" t="e">
        <f t="shared" si="4"/>
        <v>#N/A</v>
      </c>
      <c r="D36" s="17">
        <f>D32*5</f>
        <v>300</v>
      </c>
      <c r="E36" s="17" t="str">
        <f t="shared" si="5"/>
        <v/>
      </c>
      <c r="H36" s="22"/>
      <c r="J36" s="102">
        <f t="shared" si="2"/>
        <v>0</v>
      </c>
      <c r="K36" s="103" t="e">
        <f>IF(J36="","",#REF!)</f>
        <v>#REF!</v>
      </c>
      <c r="L36" s="103" t="e">
        <f>IF(J36="","",#REF!)</f>
        <v>#REF!</v>
      </c>
      <c r="M36" s="104">
        <f t="shared" si="3"/>
        <v>0</v>
      </c>
    </row>
    <row r="37" spans="1:13">
      <c r="B37" s="121" t="s">
        <v>54</v>
      </c>
      <c r="C37" s="122" t="e">
        <f t="shared" si="4"/>
        <v>#N/A</v>
      </c>
      <c r="D37" s="17">
        <f>D32*6</f>
        <v>360</v>
      </c>
      <c r="E37" s="17" t="str">
        <f t="shared" si="5"/>
        <v/>
      </c>
      <c r="H37" s="22"/>
      <c r="J37" s="102">
        <f t="shared" si="2"/>
        <v>0</v>
      </c>
      <c r="K37" s="103" t="e">
        <f>IF(J37="","",#REF!)</f>
        <v>#REF!</v>
      </c>
      <c r="L37" s="103" t="e">
        <f>IF(J37="","",#REF!)</f>
        <v>#REF!</v>
      </c>
      <c r="M37" s="104">
        <f t="shared" si="3"/>
        <v>0</v>
      </c>
    </row>
    <row r="38" spans="1:13">
      <c r="A38" s="17"/>
      <c r="B38" s="121" t="s">
        <v>55</v>
      </c>
      <c r="C38" s="122" t="e">
        <f t="shared" si="4"/>
        <v>#N/A</v>
      </c>
      <c r="D38" s="17">
        <f>D32*7</f>
        <v>420</v>
      </c>
      <c r="E38" s="17" t="str">
        <f t="shared" si="5"/>
        <v/>
      </c>
      <c r="H38" s="22"/>
      <c r="J38" s="102">
        <f t="shared" si="2"/>
        <v>0</v>
      </c>
      <c r="K38" s="103" t="e">
        <f>IF(J38="","",#REF!)</f>
        <v>#REF!</v>
      </c>
      <c r="L38" s="103" t="e">
        <f>IF(J38="","",#REF!)</f>
        <v>#REF!</v>
      </c>
      <c r="M38" s="104">
        <f t="shared" si="3"/>
        <v>0</v>
      </c>
    </row>
    <row r="39" spans="1:13">
      <c r="A39" s="17"/>
      <c r="B39" s="121" t="s">
        <v>56</v>
      </c>
      <c r="C39" s="122" t="e">
        <f t="shared" si="4"/>
        <v>#N/A</v>
      </c>
      <c r="D39" s="17">
        <f>D32*8</f>
        <v>480</v>
      </c>
      <c r="E39" s="17" t="str">
        <f t="shared" si="5"/>
        <v/>
      </c>
      <c r="H39" s="22"/>
      <c r="J39" s="102">
        <f t="shared" si="2"/>
        <v>0</v>
      </c>
      <c r="K39" s="103" t="e">
        <f>IF(J39="","",#REF!)</f>
        <v>#REF!</v>
      </c>
      <c r="L39" s="103" t="e">
        <f>IF(J39="","",#REF!)</f>
        <v>#REF!</v>
      </c>
      <c r="M39" s="104">
        <f t="shared" si="3"/>
        <v>0</v>
      </c>
    </row>
    <row r="40" spans="1:13">
      <c r="A40" s="17"/>
      <c r="B40" s="124"/>
      <c r="C40" s="124"/>
      <c r="D40" s="123"/>
      <c r="E40" s="123"/>
      <c r="H40" s="22"/>
      <c r="J40" s="102">
        <f t="shared" si="2"/>
        <v>0</v>
      </c>
      <c r="K40" s="103" t="e">
        <f>IF(J40="","",#REF!)</f>
        <v>#REF!</v>
      </c>
      <c r="L40" s="103" t="e">
        <f>IF(J40="","",#REF!)</f>
        <v>#REF!</v>
      </c>
      <c r="M40" s="104">
        <f t="shared" si="3"/>
        <v>0</v>
      </c>
    </row>
    <row r="41" spans="1:13">
      <c r="A41" s="17"/>
      <c r="B41" s="124"/>
      <c r="C41" s="124"/>
      <c r="D41" s="123"/>
      <c r="E41" s="123"/>
      <c r="H41" s="22"/>
      <c r="J41" s="102">
        <f t="shared" si="2"/>
        <v>0</v>
      </c>
      <c r="K41" s="103" t="e">
        <f>IF(J41="","",#REF!)</f>
        <v>#REF!</v>
      </c>
      <c r="L41" s="103" t="e">
        <f>IF(J41="","",#REF!)</f>
        <v>#REF!</v>
      </c>
      <c r="M41" s="104">
        <f t="shared" si="3"/>
        <v>0</v>
      </c>
    </row>
    <row r="42" spans="1:13">
      <c r="A42" s="17"/>
      <c r="B42" s="124"/>
      <c r="C42" s="124"/>
      <c r="D42" s="123"/>
      <c r="E42" s="123"/>
      <c r="H42" s="22"/>
      <c r="J42" s="102">
        <f t="shared" si="2"/>
        <v>0</v>
      </c>
      <c r="K42" s="103" t="e">
        <f>IF(J42="","",#REF!)</f>
        <v>#REF!</v>
      </c>
      <c r="L42" s="103" t="e">
        <f>IF(J42="","",#REF!)</f>
        <v>#REF!</v>
      </c>
      <c r="M42" s="104">
        <f t="shared" si="3"/>
        <v>0</v>
      </c>
    </row>
    <row r="43" spans="1:13">
      <c r="A43" s="17"/>
      <c r="B43" s="124"/>
      <c r="C43" s="124"/>
      <c r="D43" s="123"/>
      <c r="E43" s="123"/>
      <c r="H43" s="22"/>
      <c r="J43" s="102">
        <f t="shared" si="2"/>
        <v>0</v>
      </c>
      <c r="K43" s="103" t="e">
        <f>IF(J43="","",#REF!)</f>
        <v>#REF!</v>
      </c>
      <c r="L43" s="103" t="e">
        <f>IF(J43="","",#REF!)</f>
        <v>#REF!</v>
      </c>
      <c r="M43" s="104">
        <f t="shared" si="3"/>
        <v>0</v>
      </c>
    </row>
    <row r="44" spans="1:13">
      <c r="A44" s="17"/>
      <c r="B44" s="124"/>
      <c r="C44" s="124"/>
      <c r="D44" s="123"/>
      <c r="E44" s="123"/>
      <c r="H44" s="22"/>
      <c r="J44" s="102">
        <f t="shared" si="2"/>
        <v>0</v>
      </c>
      <c r="K44" s="103" t="e">
        <f>IF(J44="","",#REF!)</f>
        <v>#REF!</v>
      </c>
      <c r="L44" s="103" t="e">
        <f>IF(J44="","",#REF!)</f>
        <v>#REF!</v>
      </c>
      <c r="M44" s="104">
        <f t="shared" si="3"/>
        <v>0</v>
      </c>
    </row>
    <row r="45" spans="1:13">
      <c r="A45" s="17"/>
      <c r="B45" s="124"/>
      <c r="C45" s="124"/>
      <c r="D45" s="123"/>
      <c r="E45" s="123"/>
      <c r="H45" s="22"/>
      <c r="J45" s="102">
        <f t="shared" si="2"/>
        <v>0</v>
      </c>
      <c r="K45" s="103" t="e">
        <f>IF(J45="","",#REF!)</f>
        <v>#REF!</v>
      </c>
      <c r="L45" s="103" t="e">
        <f>IF(J45="","",#REF!)</f>
        <v>#REF!</v>
      </c>
      <c r="M45" s="104">
        <f t="shared" si="3"/>
        <v>0</v>
      </c>
    </row>
    <row r="46" spans="1:13">
      <c r="A46" s="123"/>
      <c r="B46" s="124"/>
      <c r="C46" s="124"/>
      <c r="D46" s="123"/>
      <c r="E46" s="123"/>
      <c r="H46" s="22"/>
      <c r="J46" s="102">
        <f t="shared" si="2"/>
        <v>0</v>
      </c>
      <c r="K46" s="103" t="e">
        <f>IF(J46="","",#REF!)</f>
        <v>#REF!</v>
      </c>
      <c r="L46" s="103" t="e">
        <f>IF(J46="","",#REF!)</f>
        <v>#REF!</v>
      </c>
      <c r="M46" s="104">
        <f t="shared" si="3"/>
        <v>0</v>
      </c>
    </row>
    <row r="47" spans="1:13">
      <c r="A47" s="123"/>
      <c r="B47" s="124"/>
      <c r="C47" s="124"/>
      <c r="D47" s="123"/>
      <c r="E47" s="123"/>
      <c r="H47" s="22"/>
      <c r="J47" s="102">
        <f t="shared" si="2"/>
        <v>0</v>
      </c>
      <c r="K47" s="103" t="e">
        <f>IF(J47="","",#REF!)</f>
        <v>#REF!</v>
      </c>
      <c r="L47" s="103" t="e">
        <f>IF(J47="","",#REF!)</f>
        <v>#REF!</v>
      </c>
      <c r="M47" s="104">
        <f t="shared" si="3"/>
        <v>0</v>
      </c>
    </row>
    <row r="48" spans="1:13">
      <c r="A48" s="123"/>
      <c r="B48" s="124"/>
      <c r="C48" s="124"/>
      <c r="D48" s="123"/>
      <c r="E48" s="123"/>
      <c r="H48" s="22"/>
      <c r="J48" s="102">
        <f t="shared" si="2"/>
        <v>0</v>
      </c>
      <c r="K48" s="103" t="e">
        <f>IF(J48="","",#REF!)</f>
        <v>#REF!</v>
      </c>
      <c r="L48" s="103" t="e">
        <f>IF(J48="","",#REF!)</f>
        <v>#REF!</v>
      </c>
      <c r="M48" s="104">
        <f t="shared" si="3"/>
        <v>0</v>
      </c>
    </row>
    <row r="49" spans="1:13">
      <c r="A49" s="123"/>
      <c r="B49" s="111"/>
      <c r="C49" s="111"/>
      <c r="H49" s="22"/>
      <c r="J49" s="102">
        <f t="shared" si="2"/>
        <v>0</v>
      </c>
      <c r="K49" s="103" t="e">
        <f>IF(J49="","",#REF!)</f>
        <v>#REF!</v>
      </c>
      <c r="L49" s="103" t="e">
        <f>IF(J49="","",#REF!)</f>
        <v>#REF!</v>
      </c>
      <c r="M49" s="104">
        <f t="shared" si="3"/>
        <v>0</v>
      </c>
    </row>
    <row r="50" spans="1:13">
      <c r="A50" s="123"/>
      <c r="B50" s="111"/>
      <c r="C50" s="111"/>
      <c r="H50" s="22"/>
      <c r="J50" s="102">
        <f t="shared" si="2"/>
        <v>0</v>
      </c>
      <c r="K50" s="103" t="e">
        <f>IF(J50="","",#REF!)</f>
        <v>#REF!</v>
      </c>
      <c r="L50" s="103" t="e">
        <f>IF(J50="","",#REF!)</f>
        <v>#REF!</v>
      </c>
      <c r="M50" s="104">
        <f t="shared" si="3"/>
        <v>0</v>
      </c>
    </row>
    <row r="51" spans="1:13">
      <c r="A51" s="123"/>
      <c r="B51" s="111"/>
      <c r="C51" s="111"/>
      <c r="H51" s="22"/>
      <c r="J51" s="102">
        <f t="shared" si="2"/>
        <v>0</v>
      </c>
      <c r="K51" s="103" t="e">
        <f>IF(J51="","",#REF!)</f>
        <v>#REF!</v>
      </c>
      <c r="L51" s="103" t="e">
        <f>IF(J51="","",#REF!)</f>
        <v>#REF!</v>
      </c>
      <c r="M51" s="104">
        <f t="shared" si="3"/>
        <v>0</v>
      </c>
    </row>
    <row r="52" spans="1:13">
      <c r="A52" s="123"/>
      <c r="B52" s="111"/>
      <c r="C52" s="111"/>
      <c r="H52" s="22"/>
      <c r="J52" s="102">
        <f t="shared" si="2"/>
        <v>0</v>
      </c>
      <c r="K52" s="103" t="e">
        <f>IF(J52="","",#REF!)</f>
        <v>#REF!</v>
      </c>
      <c r="L52" s="103" t="e">
        <f>IF(J52="","",#REF!)</f>
        <v>#REF!</v>
      </c>
      <c r="M52" s="104">
        <f t="shared" si="3"/>
        <v>0</v>
      </c>
    </row>
    <row r="53" spans="1:13">
      <c r="A53" s="123"/>
      <c r="B53" s="111"/>
      <c r="C53" s="111"/>
      <c r="H53" s="22"/>
      <c r="J53" s="102">
        <f t="shared" si="2"/>
        <v>0</v>
      </c>
      <c r="K53" s="103" t="e">
        <f>IF(J53="","",#REF!)</f>
        <v>#REF!</v>
      </c>
      <c r="L53" s="103" t="e">
        <f>IF(J53="","",#REF!)</f>
        <v>#REF!</v>
      </c>
      <c r="M53" s="104">
        <f t="shared" si="3"/>
        <v>0</v>
      </c>
    </row>
    <row r="54" spans="1:13">
      <c r="A54" s="123"/>
      <c r="B54" s="111"/>
      <c r="C54" s="111"/>
      <c r="H54" s="22"/>
      <c r="J54" s="102">
        <f t="shared" si="2"/>
        <v>0</v>
      </c>
      <c r="K54" s="103" t="e">
        <f>IF(J54="","",#REF!)</f>
        <v>#REF!</v>
      </c>
      <c r="L54" s="103" t="e">
        <f>IF(J54="","",#REF!)</f>
        <v>#REF!</v>
      </c>
      <c r="M54" s="104">
        <f t="shared" si="3"/>
        <v>0</v>
      </c>
    </row>
    <row r="55" spans="1:13">
      <c r="H55" s="22"/>
      <c r="J55" s="102">
        <f t="shared" si="2"/>
        <v>0</v>
      </c>
      <c r="K55" s="103" t="e">
        <f>IF(J55="","",#REF!)</f>
        <v>#REF!</v>
      </c>
      <c r="L55" s="103" t="e">
        <f>IF(J55="","",#REF!)</f>
        <v>#REF!</v>
      </c>
      <c r="M55" s="104">
        <f t="shared" si="3"/>
        <v>0</v>
      </c>
    </row>
    <row r="56" spans="1:13">
      <c r="H56" s="22"/>
      <c r="J56" s="102">
        <f t="shared" si="2"/>
        <v>0</v>
      </c>
      <c r="K56" s="103" t="e">
        <f>IF(J56="","",#REF!)</f>
        <v>#REF!</v>
      </c>
      <c r="L56" s="103" t="e">
        <f>IF(J56="","",#REF!)</f>
        <v>#REF!</v>
      </c>
      <c r="M56" s="104">
        <f t="shared" si="3"/>
        <v>0</v>
      </c>
    </row>
    <row r="57" spans="1:13">
      <c r="H57" s="22"/>
      <c r="J57" s="102">
        <f t="shared" si="2"/>
        <v>0</v>
      </c>
      <c r="K57" s="103" t="e">
        <f>IF(J57="","",#REF!)</f>
        <v>#REF!</v>
      </c>
      <c r="L57" s="103" t="e">
        <f>IF(J57="","",#REF!)</f>
        <v>#REF!</v>
      </c>
      <c r="M57" s="104">
        <f t="shared" si="3"/>
        <v>0</v>
      </c>
    </row>
    <row r="58" spans="1:13">
      <c r="H58" s="22"/>
      <c r="J58" s="102">
        <f t="shared" si="2"/>
        <v>0</v>
      </c>
      <c r="K58" s="103" t="e">
        <f>IF(J58="","",#REF!)</f>
        <v>#REF!</v>
      </c>
      <c r="L58" s="103" t="e">
        <f>IF(J58="","",#REF!)</f>
        <v>#REF!</v>
      </c>
      <c r="M58" s="104">
        <f t="shared" si="3"/>
        <v>0</v>
      </c>
    </row>
    <row r="59" spans="1:13">
      <c r="H59" s="22"/>
      <c r="J59" s="102">
        <f t="shared" si="2"/>
        <v>0</v>
      </c>
      <c r="K59" s="103" t="e">
        <f>IF(J59="","",#REF!)</f>
        <v>#REF!</v>
      </c>
      <c r="L59" s="103" t="e">
        <f>IF(J59="","",#REF!)</f>
        <v>#REF!</v>
      </c>
      <c r="M59" s="104">
        <f t="shared" si="3"/>
        <v>0</v>
      </c>
    </row>
    <row r="60" spans="1:13">
      <c r="H60" s="22"/>
      <c r="J60" s="102">
        <f t="shared" si="2"/>
        <v>0</v>
      </c>
      <c r="K60" s="103" t="e">
        <f>IF(J60="","",#REF!)</f>
        <v>#REF!</v>
      </c>
      <c r="L60" s="103" t="e">
        <f>IF(J60="","",#REF!)</f>
        <v>#REF!</v>
      </c>
      <c r="M60" s="104">
        <f t="shared" si="3"/>
        <v>0</v>
      </c>
    </row>
    <row r="61" spans="1:13">
      <c r="H61" s="22"/>
      <c r="J61" s="102">
        <f t="shared" si="2"/>
        <v>0</v>
      </c>
      <c r="K61" s="103" t="e">
        <f>IF(J61="","",#REF!)</f>
        <v>#REF!</v>
      </c>
      <c r="L61" s="103" t="e">
        <f>IF(J61="","",#REF!)</f>
        <v>#REF!</v>
      </c>
      <c r="M61" s="104">
        <f t="shared" si="3"/>
        <v>0</v>
      </c>
    </row>
    <row r="62" spans="1:13">
      <c r="H62" s="22"/>
      <c r="J62" s="102">
        <f t="shared" si="2"/>
        <v>0</v>
      </c>
      <c r="K62" s="103" t="e">
        <f>IF(J62="","",#REF!)</f>
        <v>#REF!</v>
      </c>
      <c r="L62" s="103" t="e">
        <f>IF(J62="","",#REF!)</f>
        <v>#REF!</v>
      </c>
      <c r="M62" s="104">
        <f t="shared" si="3"/>
        <v>0</v>
      </c>
    </row>
    <row r="63" spans="1:13">
      <c r="H63" s="22"/>
      <c r="J63" s="102">
        <f t="shared" si="2"/>
        <v>0</v>
      </c>
      <c r="K63" s="103" t="e">
        <f>IF(J63="","",#REF!)</f>
        <v>#REF!</v>
      </c>
      <c r="L63" s="103" t="e">
        <f>IF(J63="","",#REF!)</f>
        <v>#REF!</v>
      </c>
      <c r="M63" s="104">
        <f t="shared" si="3"/>
        <v>0</v>
      </c>
    </row>
    <row r="64" spans="1:13">
      <c r="H64" s="22"/>
      <c r="J64" s="102">
        <f t="shared" si="2"/>
        <v>0</v>
      </c>
      <c r="K64" s="103" t="e">
        <f>IF(J64="","",#REF!)</f>
        <v>#REF!</v>
      </c>
      <c r="L64" s="103" t="e">
        <f>IF(J64="","",#REF!)</f>
        <v>#REF!</v>
      </c>
      <c r="M64" s="104">
        <f t="shared" si="3"/>
        <v>0</v>
      </c>
    </row>
    <row r="65" spans="8:13">
      <c r="H65" s="22"/>
      <c r="J65" s="102">
        <f t="shared" si="2"/>
        <v>0</v>
      </c>
      <c r="K65" s="103" t="e">
        <f>IF(J65="","",#REF!)</f>
        <v>#REF!</v>
      </c>
      <c r="L65" s="103" t="e">
        <f>IF(J65="","",#REF!)</f>
        <v>#REF!</v>
      </c>
      <c r="M65" s="104">
        <f t="shared" si="3"/>
        <v>0</v>
      </c>
    </row>
    <row r="66" spans="8:13">
      <c r="H66" s="22"/>
      <c r="J66" s="102">
        <f t="shared" si="2"/>
        <v>0</v>
      </c>
      <c r="K66" s="103" t="e">
        <f>IF(J66="","",#REF!)</f>
        <v>#REF!</v>
      </c>
      <c r="L66" s="103" t="e">
        <f>IF(J66="","",#REF!)</f>
        <v>#REF!</v>
      </c>
      <c r="M66" s="104">
        <f t="shared" si="3"/>
        <v>0</v>
      </c>
    </row>
    <row r="67" spans="8:13">
      <c r="H67" s="22"/>
      <c r="J67" s="102">
        <f t="shared" si="2"/>
        <v>0</v>
      </c>
      <c r="K67" s="103" t="e">
        <f>IF(J67="","",#REF!)</f>
        <v>#REF!</v>
      </c>
      <c r="L67" s="103" t="e">
        <f>IF(J67="","",#REF!)</f>
        <v>#REF!</v>
      </c>
      <c r="M67" s="104">
        <f t="shared" si="3"/>
        <v>0</v>
      </c>
    </row>
    <row r="68" spans="8:13">
      <c r="H68" s="22"/>
      <c r="J68" s="102">
        <f t="shared" si="2"/>
        <v>0</v>
      </c>
      <c r="K68" s="103" t="e">
        <f>IF(J68="","",#REF!)</f>
        <v>#REF!</v>
      </c>
      <c r="L68" s="103" t="e">
        <f>IF(J68="","",#REF!)</f>
        <v>#REF!</v>
      </c>
      <c r="M68" s="104">
        <f t="shared" si="3"/>
        <v>0</v>
      </c>
    </row>
    <row r="69" spans="8:13">
      <c r="H69" s="22"/>
      <c r="J69" s="102">
        <f t="shared" si="2"/>
        <v>0</v>
      </c>
      <c r="K69" s="103" t="e">
        <f>IF(J69="","",#REF!)</f>
        <v>#REF!</v>
      </c>
      <c r="L69" s="103" t="e">
        <f>IF(J69="","",#REF!)</f>
        <v>#REF!</v>
      </c>
      <c r="M69" s="104">
        <f t="shared" si="3"/>
        <v>0</v>
      </c>
    </row>
    <row r="70" spans="8:13">
      <c r="H70" s="22"/>
      <c r="J70" s="102">
        <f t="shared" si="2"/>
        <v>0</v>
      </c>
      <c r="K70" s="103" t="e">
        <f>IF(J70="","",#REF!)</f>
        <v>#REF!</v>
      </c>
      <c r="L70" s="103" t="e">
        <f>IF(J70="","",#REF!)</f>
        <v>#REF!</v>
      </c>
      <c r="M70" s="104">
        <f t="shared" si="3"/>
        <v>0</v>
      </c>
    </row>
    <row r="71" spans="8:13">
      <c r="H71" s="22"/>
      <c r="J71" s="102">
        <f t="shared" si="2"/>
        <v>0</v>
      </c>
      <c r="K71" s="103" t="e">
        <f>IF(J71="","",#REF!)</f>
        <v>#REF!</v>
      </c>
      <c r="L71" s="103" t="e">
        <f>IF(J71="","",#REF!)</f>
        <v>#REF!</v>
      </c>
      <c r="M71" s="104">
        <f t="shared" si="3"/>
        <v>0</v>
      </c>
    </row>
    <row r="72" spans="8:13">
      <c r="H72" s="22"/>
      <c r="J72" s="102">
        <f t="shared" si="2"/>
        <v>0</v>
      </c>
      <c r="K72" s="103" t="e">
        <f>IF(J72="","",#REF!)</f>
        <v>#REF!</v>
      </c>
      <c r="L72" s="103" t="e">
        <f>IF(J72="","",#REF!)</f>
        <v>#REF!</v>
      </c>
      <c r="M72" s="104">
        <f t="shared" si="3"/>
        <v>0</v>
      </c>
    </row>
    <row r="73" spans="8:13">
      <c r="H73" s="22"/>
      <c r="J73" s="102">
        <f t="shared" ref="J73:J136" si="6">IF(G71&lt;=$S$8,G71,"")</f>
        <v>0</v>
      </c>
      <c r="K73" s="103" t="e">
        <f>IF(J73="","",#REF!)</f>
        <v>#REF!</v>
      </c>
      <c r="L73" s="103" t="e">
        <f>IF(J73="","",#REF!)</f>
        <v>#REF!</v>
      </c>
      <c r="M73" s="104">
        <f t="shared" ref="M73:M136" si="7">IF(J73="","",H71)</f>
        <v>0</v>
      </c>
    </row>
    <row r="74" spans="8:13">
      <c r="H74" s="22"/>
      <c r="J74" s="102">
        <f t="shared" si="6"/>
        <v>0</v>
      </c>
      <c r="K74" s="103" t="e">
        <f>IF(J74="","",#REF!)</f>
        <v>#REF!</v>
      </c>
      <c r="L74" s="103" t="e">
        <f>IF(J74="","",#REF!)</f>
        <v>#REF!</v>
      </c>
      <c r="M74" s="104">
        <f t="shared" si="7"/>
        <v>0</v>
      </c>
    </row>
    <row r="75" spans="8:13">
      <c r="H75" s="22"/>
      <c r="J75" s="102">
        <f t="shared" si="6"/>
        <v>0</v>
      </c>
      <c r="K75" s="103" t="e">
        <f>IF(J75="","",#REF!)</f>
        <v>#REF!</v>
      </c>
      <c r="L75" s="103" t="e">
        <f>IF(J75="","",#REF!)</f>
        <v>#REF!</v>
      </c>
      <c r="M75" s="104">
        <f t="shared" si="7"/>
        <v>0</v>
      </c>
    </row>
    <row r="76" spans="8:13">
      <c r="H76" s="22"/>
      <c r="J76" s="102">
        <f t="shared" si="6"/>
        <v>0</v>
      </c>
      <c r="K76" s="103" t="e">
        <f>IF(J76="","",#REF!)</f>
        <v>#REF!</v>
      </c>
      <c r="L76" s="103" t="e">
        <f>IF(J76="","",#REF!)</f>
        <v>#REF!</v>
      </c>
      <c r="M76" s="104">
        <f t="shared" si="7"/>
        <v>0</v>
      </c>
    </row>
    <row r="77" spans="8:13">
      <c r="H77" s="22"/>
      <c r="J77" s="102">
        <f t="shared" si="6"/>
        <v>0</v>
      </c>
      <c r="K77" s="103" t="e">
        <f>IF(J77="","",#REF!)</f>
        <v>#REF!</v>
      </c>
      <c r="L77" s="103" t="e">
        <f>IF(J77="","",#REF!)</f>
        <v>#REF!</v>
      </c>
      <c r="M77" s="104">
        <f t="shared" si="7"/>
        <v>0</v>
      </c>
    </row>
    <row r="78" spans="8:13">
      <c r="H78" s="22"/>
      <c r="J78" s="102">
        <f t="shared" si="6"/>
        <v>0</v>
      </c>
      <c r="K78" s="103" t="e">
        <f>IF(J78="","",#REF!)</f>
        <v>#REF!</v>
      </c>
      <c r="L78" s="103" t="e">
        <f>IF(J78="","",#REF!)</f>
        <v>#REF!</v>
      </c>
      <c r="M78" s="104">
        <f t="shared" si="7"/>
        <v>0</v>
      </c>
    </row>
    <row r="79" spans="8:13">
      <c r="H79" s="22"/>
      <c r="J79" s="102">
        <f t="shared" si="6"/>
        <v>0</v>
      </c>
      <c r="K79" s="103" t="e">
        <f>IF(J79="","",#REF!)</f>
        <v>#REF!</v>
      </c>
      <c r="L79" s="103" t="e">
        <f>IF(J79="","",#REF!)</f>
        <v>#REF!</v>
      </c>
      <c r="M79" s="104">
        <f t="shared" si="7"/>
        <v>0</v>
      </c>
    </row>
    <row r="80" spans="8:13">
      <c r="H80" s="22"/>
      <c r="J80" s="102">
        <f t="shared" si="6"/>
        <v>0</v>
      </c>
      <c r="K80" s="103" t="e">
        <f>IF(J80="","",#REF!)</f>
        <v>#REF!</v>
      </c>
      <c r="L80" s="103" t="e">
        <f>IF(J80="","",#REF!)</f>
        <v>#REF!</v>
      </c>
      <c r="M80" s="104">
        <f t="shared" si="7"/>
        <v>0</v>
      </c>
    </row>
    <row r="81" spans="8:13">
      <c r="H81" s="22"/>
      <c r="J81" s="102">
        <f t="shared" si="6"/>
        <v>0</v>
      </c>
      <c r="K81" s="103" t="e">
        <f>IF(J81="","",#REF!)</f>
        <v>#REF!</v>
      </c>
      <c r="L81" s="103" t="e">
        <f>IF(J81="","",#REF!)</f>
        <v>#REF!</v>
      </c>
      <c r="M81" s="104">
        <f t="shared" si="7"/>
        <v>0</v>
      </c>
    </row>
    <row r="82" spans="8:13">
      <c r="H82" s="22"/>
      <c r="J82" s="102">
        <f t="shared" si="6"/>
        <v>0</v>
      </c>
      <c r="K82" s="103" t="e">
        <f>IF(J82="","",#REF!)</f>
        <v>#REF!</v>
      </c>
      <c r="L82" s="103" t="e">
        <f>IF(J82="","",#REF!)</f>
        <v>#REF!</v>
      </c>
      <c r="M82" s="104">
        <f t="shared" si="7"/>
        <v>0</v>
      </c>
    </row>
    <row r="83" spans="8:13">
      <c r="H83" s="22"/>
      <c r="J83" s="102">
        <f t="shared" si="6"/>
        <v>0</v>
      </c>
      <c r="K83" s="103" t="e">
        <f>IF(J83="","",#REF!)</f>
        <v>#REF!</v>
      </c>
      <c r="L83" s="103" t="e">
        <f>IF(J83="","",#REF!)</f>
        <v>#REF!</v>
      </c>
      <c r="M83" s="104">
        <f t="shared" si="7"/>
        <v>0</v>
      </c>
    </row>
    <row r="84" spans="8:13">
      <c r="H84" s="22"/>
      <c r="J84" s="102">
        <f t="shared" si="6"/>
        <v>0</v>
      </c>
      <c r="K84" s="103" t="e">
        <f>IF(J84="","",#REF!)</f>
        <v>#REF!</v>
      </c>
      <c r="L84" s="103" t="e">
        <f>IF(J84="","",#REF!)</f>
        <v>#REF!</v>
      </c>
      <c r="M84" s="104">
        <f t="shared" si="7"/>
        <v>0</v>
      </c>
    </row>
    <row r="85" spans="8:13">
      <c r="H85" s="22"/>
      <c r="J85" s="102">
        <f t="shared" si="6"/>
        <v>0</v>
      </c>
      <c r="K85" s="103" t="e">
        <f>IF(J85="","",#REF!)</f>
        <v>#REF!</v>
      </c>
      <c r="L85" s="103" t="e">
        <f>IF(J85="","",#REF!)</f>
        <v>#REF!</v>
      </c>
      <c r="M85" s="104">
        <f t="shared" si="7"/>
        <v>0</v>
      </c>
    </row>
    <row r="86" spans="8:13">
      <c r="H86" s="22"/>
      <c r="J86" s="102">
        <f t="shared" si="6"/>
        <v>0</v>
      </c>
      <c r="K86" s="103" t="e">
        <f>IF(J86="","",#REF!)</f>
        <v>#REF!</v>
      </c>
      <c r="L86" s="103" t="e">
        <f>IF(J86="","",#REF!)</f>
        <v>#REF!</v>
      </c>
      <c r="M86" s="104">
        <f t="shared" si="7"/>
        <v>0</v>
      </c>
    </row>
    <row r="87" spans="8:13">
      <c r="H87" s="22"/>
      <c r="J87" s="102">
        <f t="shared" si="6"/>
        <v>0</v>
      </c>
      <c r="K87" s="103" t="e">
        <f>IF(J87="","",#REF!)</f>
        <v>#REF!</v>
      </c>
      <c r="L87" s="103" t="e">
        <f>IF(J87="","",#REF!)</f>
        <v>#REF!</v>
      </c>
      <c r="M87" s="104">
        <f t="shared" si="7"/>
        <v>0</v>
      </c>
    </row>
    <row r="88" spans="8:13">
      <c r="H88" s="22"/>
      <c r="J88" s="102">
        <f t="shared" si="6"/>
        <v>0</v>
      </c>
      <c r="K88" s="103" t="e">
        <f>IF(J88="","",#REF!)</f>
        <v>#REF!</v>
      </c>
      <c r="L88" s="103" t="e">
        <f>IF(J88="","",#REF!)</f>
        <v>#REF!</v>
      </c>
      <c r="M88" s="104">
        <f t="shared" si="7"/>
        <v>0</v>
      </c>
    </row>
    <row r="89" spans="8:13">
      <c r="H89" s="22"/>
      <c r="J89" s="102">
        <f t="shared" si="6"/>
        <v>0</v>
      </c>
      <c r="K89" s="103" t="e">
        <f>IF(J89="","",#REF!)</f>
        <v>#REF!</v>
      </c>
      <c r="L89" s="103" t="e">
        <f>IF(J89="","",#REF!)</f>
        <v>#REF!</v>
      </c>
      <c r="M89" s="104">
        <f t="shared" si="7"/>
        <v>0</v>
      </c>
    </row>
    <row r="90" spans="8:13">
      <c r="H90" s="22"/>
      <c r="J90" s="102">
        <f t="shared" si="6"/>
        <v>0</v>
      </c>
      <c r="K90" s="103" t="e">
        <f>IF(J90="","",#REF!)</f>
        <v>#REF!</v>
      </c>
      <c r="L90" s="103" t="e">
        <f>IF(J90="","",#REF!)</f>
        <v>#REF!</v>
      </c>
      <c r="M90" s="104">
        <f t="shared" si="7"/>
        <v>0</v>
      </c>
    </row>
    <row r="91" spans="8:13">
      <c r="H91" s="22"/>
      <c r="J91" s="102">
        <f t="shared" si="6"/>
        <v>0</v>
      </c>
      <c r="K91" s="103" t="e">
        <f>IF(J91="","",#REF!)</f>
        <v>#REF!</v>
      </c>
      <c r="L91" s="103" t="e">
        <f>IF(J91="","",#REF!)</f>
        <v>#REF!</v>
      </c>
      <c r="M91" s="104">
        <f t="shared" si="7"/>
        <v>0</v>
      </c>
    </row>
    <row r="92" spans="8:13">
      <c r="H92" s="22"/>
      <c r="J92" s="102">
        <f t="shared" si="6"/>
        <v>0</v>
      </c>
      <c r="K92" s="103" t="e">
        <f>IF(J92="","",#REF!)</f>
        <v>#REF!</v>
      </c>
      <c r="L92" s="103" t="e">
        <f>IF(J92="","",#REF!)</f>
        <v>#REF!</v>
      </c>
      <c r="M92" s="104">
        <f t="shared" si="7"/>
        <v>0</v>
      </c>
    </row>
    <row r="93" spans="8:13">
      <c r="H93" s="22"/>
      <c r="J93" s="102">
        <f t="shared" si="6"/>
        <v>0</v>
      </c>
      <c r="K93" s="103" t="e">
        <f>IF(J93="","",#REF!)</f>
        <v>#REF!</v>
      </c>
      <c r="L93" s="103" t="e">
        <f>IF(J93="","",#REF!)</f>
        <v>#REF!</v>
      </c>
      <c r="M93" s="104">
        <f t="shared" si="7"/>
        <v>0</v>
      </c>
    </row>
    <row r="94" spans="8:13">
      <c r="H94" s="22"/>
      <c r="J94" s="102">
        <f t="shared" si="6"/>
        <v>0</v>
      </c>
      <c r="K94" s="103" t="e">
        <f>IF(J94="","",#REF!)</f>
        <v>#REF!</v>
      </c>
      <c r="L94" s="103" t="e">
        <f>IF(J94="","",#REF!)</f>
        <v>#REF!</v>
      </c>
      <c r="M94" s="104">
        <f t="shared" si="7"/>
        <v>0</v>
      </c>
    </row>
    <row r="95" spans="8:13">
      <c r="H95" s="22"/>
      <c r="J95" s="102">
        <f t="shared" si="6"/>
        <v>0</v>
      </c>
      <c r="K95" s="103" t="e">
        <f>IF(J95="","",#REF!)</f>
        <v>#REF!</v>
      </c>
      <c r="L95" s="103" t="e">
        <f>IF(J95="","",#REF!)</f>
        <v>#REF!</v>
      </c>
      <c r="M95" s="104">
        <f t="shared" si="7"/>
        <v>0</v>
      </c>
    </row>
    <row r="96" spans="8:13">
      <c r="H96" s="22"/>
      <c r="J96" s="102">
        <f t="shared" si="6"/>
        <v>0</v>
      </c>
      <c r="K96" s="103" t="e">
        <f>IF(J96="","",#REF!)</f>
        <v>#REF!</v>
      </c>
      <c r="L96" s="103" t="e">
        <f>IF(J96="","",#REF!)</f>
        <v>#REF!</v>
      </c>
      <c r="M96" s="104">
        <f t="shared" si="7"/>
        <v>0</v>
      </c>
    </row>
    <row r="97" spans="8:13">
      <c r="H97" s="22"/>
      <c r="J97" s="102">
        <f t="shared" si="6"/>
        <v>0</v>
      </c>
      <c r="K97" s="103" t="e">
        <f>IF(J97="","",#REF!)</f>
        <v>#REF!</v>
      </c>
      <c r="L97" s="103" t="e">
        <f>IF(J97="","",#REF!)</f>
        <v>#REF!</v>
      </c>
      <c r="M97" s="104">
        <f t="shared" si="7"/>
        <v>0</v>
      </c>
    </row>
    <row r="98" spans="8:13">
      <c r="H98" s="22"/>
      <c r="J98" s="102">
        <f t="shared" si="6"/>
        <v>0</v>
      </c>
      <c r="K98" s="103" t="e">
        <f>IF(J98="","",#REF!)</f>
        <v>#REF!</v>
      </c>
      <c r="L98" s="103" t="e">
        <f>IF(J98="","",#REF!)</f>
        <v>#REF!</v>
      </c>
      <c r="M98" s="104">
        <f t="shared" si="7"/>
        <v>0</v>
      </c>
    </row>
    <row r="99" spans="8:13">
      <c r="H99" s="22"/>
      <c r="J99" s="102">
        <f t="shared" si="6"/>
        <v>0</v>
      </c>
      <c r="K99" s="103" t="e">
        <f>IF(J99="","",#REF!)</f>
        <v>#REF!</v>
      </c>
      <c r="L99" s="103" t="e">
        <f>IF(J99="","",#REF!)</f>
        <v>#REF!</v>
      </c>
      <c r="M99" s="104">
        <f t="shared" si="7"/>
        <v>0</v>
      </c>
    </row>
    <row r="100" spans="8:13">
      <c r="H100" s="22"/>
      <c r="J100" s="102">
        <f t="shared" si="6"/>
        <v>0</v>
      </c>
      <c r="K100" s="103" t="e">
        <f>IF(J100="","",#REF!)</f>
        <v>#REF!</v>
      </c>
      <c r="L100" s="103" t="e">
        <f>IF(J100="","",#REF!)</f>
        <v>#REF!</v>
      </c>
      <c r="M100" s="104">
        <f t="shared" si="7"/>
        <v>0</v>
      </c>
    </row>
    <row r="101" spans="8:13">
      <c r="H101" s="22"/>
      <c r="J101" s="102">
        <f t="shared" si="6"/>
        <v>0</v>
      </c>
      <c r="K101" s="103" t="e">
        <f>IF(J101="","",#REF!)</f>
        <v>#REF!</v>
      </c>
      <c r="L101" s="103" t="e">
        <f>IF(J101="","",#REF!)</f>
        <v>#REF!</v>
      </c>
      <c r="M101" s="104">
        <f t="shared" si="7"/>
        <v>0</v>
      </c>
    </row>
    <row r="102" spans="8:13">
      <c r="H102" s="22"/>
      <c r="J102" s="102">
        <f t="shared" si="6"/>
        <v>0</v>
      </c>
      <c r="K102" s="103" t="e">
        <f>IF(J102="","",#REF!)</f>
        <v>#REF!</v>
      </c>
      <c r="L102" s="103" t="e">
        <f>IF(J102="","",#REF!)</f>
        <v>#REF!</v>
      </c>
      <c r="M102" s="104">
        <f t="shared" si="7"/>
        <v>0</v>
      </c>
    </row>
    <row r="103" spans="8:13">
      <c r="H103" s="22"/>
      <c r="J103" s="102">
        <f t="shared" si="6"/>
        <v>0</v>
      </c>
      <c r="K103" s="103" t="e">
        <f>IF(J103="","",#REF!)</f>
        <v>#REF!</v>
      </c>
      <c r="L103" s="103" t="e">
        <f>IF(J103="","",#REF!)</f>
        <v>#REF!</v>
      </c>
      <c r="M103" s="104">
        <f t="shared" si="7"/>
        <v>0</v>
      </c>
    </row>
    <row r="104" spans="8:13">
      <c r="H104" s="22"/>
      <c r="J104" s="102">
        <f t="shared" si="6"/>
        <v>0</v>
      </c>
      <c r="K104" s="103" t="e">
        <f>IF(J104="","",#REF!)</f>
        <v>#REF!</v>
      </c>
      <c r="L104" s="103" t="e">
        <f>IF(J104="","",#REF!)</f>
        <v>#REF!</v>
      </c>
      <c r="M104" s="104">
        <f t="shared" si="7"/>
        <v>0</v>
      </c>
    </row>
    <row r="105" spans="8:13">
      <c r="H105" s="22"/>
      <c r="J105" s="102">
        <f t="shared" si="6"/>
        <v>0</v>
      </c>
      <c r="K105" s="103" t="e">
        <f>IF(J105="","",#REF!)</f>
        <v>#REF!</v>
      </c>
      <c r="L105" s="103" t="e">
        <f>IF(J105="","",#REF!)</f>
        <v>#REF!</v>
      </c>
      <c r="M105" s="104">
        <f t="shared" si="7"/>
        <v>0</v>
      </c>
    </row>
    <row r="106" spans="8:13">
      <c r="H106" s="22"/>
      <c r="J106" s="102">
        <f t="shared" si="6"/>
        <v>0</v>
      </c>
      <c r="K106" s="103" t="e">
        <f>IF(J106="","",#REF!)</f>
        <v>#REF!</v>
      </c>
      <c r="L106" s="103" t="e">
        <f>IF(J106="","",#REF!)</f>
        <v>#REF!</v>
      </c>
      <c r="M106" s="104">
        <f t="shared" si="7"/>
        <v>0</v>
      </c>
    </row>
    <row r="107" spans="8:13">
      <c r="H107" s="22"/>
      <c r="J107" s="102">
        <f t="shared" si="6"/>
        <v>0</v>
      </c>
      <c r="K107" s="103" t="e">
        <f>IF(J107="","",#REF!)</f>
        <v>#REF!</v>
      </c>
      <c r="L107" s="103" t="e">
        <f>IF(J107="","",#REF!)</f>
        <v>#REF!</v>
      </c>
      <c r="M107" s="104">
        <f t="shared" si="7"/>
        <v>0</v>
      </c>
    </row>
    <row r="108" spans="8:13">
      <c r="H108" s="22"/>
      <c r="J108" s="102">
        <f t="shared" si="6"/>
        <v>0</v>
      </c>
      <c r="K108" s="103" t="e">
        <f>IF(J108="","",#REF!)</f>
        <v>#REF!</v>
      </c>
      <c r="L108" s="103" t="e">
        <f>IF(J108="","",#REF!)</f>
        <v>#REF!</v>
      </c>
      <c r="M108" s="104">
        <f t="shared" si="7"/>
        <v>0</v>
      </c>
    </row>
    <row r="109" spans="8:13">
      <c r="H109" s="22"/>
      <c r="J109" s="102">
        <f t="shared" si="6"/>
        <v>0</v>
      </c>
      <c r="K109" s="103" t="e">
        <f>IF(J109="","",#REF!)</f>
        <v>#REF!</v>
      </c>
      <c r="L109" s="103" t="e">
        <f>IF(J109="","",#REF!)</f>
        <v>#REF!</v>
      </c>
      <c r="M109" s="104">
        <f t="shared" si="7"/>
        <v>0</v>
      </c>
    </row>
    <row r="110" spans="8:13">
      <c r="H110" s="22"/>
      <c r="J110" s="102">
        <f t="shared" si="6"/>
        <v>0</v>
      </c>
      <c r="K110" s="103" t="e">
        <f>IF(J110="","",#REF!)</f>
        <v>#REF!</v>
      </c>
      <c r="L110" s="103" t="e">
        <f>IF(J110="","",#REF!)</f>
        <v>#REF!</v>
      </c>
      <c r="M110" s="104">
        <f t="shared" si="7"/>
        <v>0</v>
      </c>
    </row>
    <row r="111" spans="8:13">
      <c r="H111" s="22"/>
      <c r="J111" s="102">
        <f t="shared" si="6"/>
        <v>0</v>
      </c>
      <c r="K111" s="103" t="e">
        <f>IF(J111="","",#REF!)</f>
        <v>#REF!</v>
      </c>
      <c r="L111" s="103" t="e">
        <f>IF(J111="","",#REF!)</f>
        <v>#REF!</v>
      </c>
      <c r="M111" s="104">
        <f t="shared" si="7"/>
        <v>0</v>
      </c>
    </row>
    <row r="112" spans="8:13">
      <c r="H112" s="22"/>
      <c r="J112" s="102">
        <f t="shared" si="6"/>
        <v>0</v>
      </c>
      <c r="K112" s="103" t="e">
        <f>IF(J112="","",#REF!)</f>
        <v>#REF!</v>
      </c>
      <c r="L112" s="103" t="e">
        <f>IF(J112="","",#REF!)</f>
        <v>#REF!</v>
      </c>
      <c r="M112" s="104">
        <f t="shared" si="7"/>
        <v>0</v>
      </c>
    </row>
    <row r="113" spans="8:13">
      <c r="H113" s="22"/>
      <c r="J113" s="102">
        <f t="shared" si="6"/>
        <v>0</v>
      </c>
      <c r="K113" s="103" t="e">
        <f>IF(J113="","",#REF!)</f>
        <v>#REF!</v>
      </c>
      <c r="L113" s="103" t="e">
        <f>IF(J113="","",#REF!)</f>
        <v>#REF!</v>
      </c>
      <c r="M113" s="104">
        <f t="shared" si="7"/>
        <v>0</v>
      </c>
    </row>
    <row r="114" spans="8:13">
      <c r="H114" s="22"/>
      <c r="J114" s="102">
        <f t="shared" si="6"/>
        <v>0</v>
      </c>
      <c r="K114" s="103" t="e">
        <f>IF(J114="","",#REF!)</f>
        <v>#REF!</v>
      </c>
      <c r="L114" s="103" t="e">
        <f>IF(J114="","",#REF!)</f>
        <v>#REF!</v>
      </c>
      <c r="M114" s="104">
        <f t="shared" si="7"/>
        <v>0</v>
      </c>
    </row>
    <row r="115" spans="8:13">
      <c r="H115" s="22"/>
      <c r="J115" s="102">
        <f t="shared" si="6"/>
        <v>0</v>
      </c>
      <c r="K115" s="103" t="e">
        <f>IF(J115="","",#REF!)</f>
        <v>#REF!</v>
      </c>
      <c r="L115" s="103" t="e">
        <f>IF(J115="","",#REF!)</f>
        <v>#REF!</v>
      </c>
      <c r="M115" s="104">
        <f t="shared" si="7"/>
        <v>0</v>
      </c>
    </row>
    <row r="116" spans="8:13">
      <c r="H116" s="22"/>
      <c r="J116" s="102">
        <f t="shared" si="6"/>
        <v>0</v>
      </c>
      <c r="K116" s="103" t="e">
        <f>IF(J116="","",#REF!)</f>
        <v>#REF!</v>
      </c>
      <c r="L116" s="103" t="e">
        <f>IF(J116="","",#REF!)</f>
        <v>#REF!</v>
      </c>
      <c r="M116" s="104">
        <f t="shared" si="7"/>
        <v>0</v>
      </c>
    </row>
    <row r="117" spans="8:13">
      <c r="H117" s="22"/>
      <c r="J117" s="102">
        <f t="shared" si="6"/>
        <v>0</v>
      </c>
      <c r="K117" s="103" t="e">
        <f>IF(J117="","",#REF!)</f>
        <v>#REF!</v>
      </c>
      <c r="L117" s="103" t="e">
        <f>IF(J117="","",#REF!)</f>
        <v>#REF!</v>
      </c>
      <c r="M117" s="104">
        <f t="shared" si="7"/>
        <v>0</v>
      </c>
    </row>
    <row r="118" spans="8:13">
      <c r="H118" s="22"/>
      <c r="J118" s="102">
        <f t="shared" si="6"/>
        <v>0</v>
      </c>
      <c r="K118" s="103" t="e">
        <f>IF(J118="","",#REF!)</f>
        <v>#REF!</v>
      </c>
      <c r="L118" s="103" t="e">
        <f>IF(J118="","",#REF!)</f>
        <v>#REF!</v>
      </c>
      <c r="M118" s="104">
        <f t="shared" si="7"/>
        <v>0</v>
      </c>
    </row>
    <row r="119" spans="8:13">
      <c r="H119" s="22"/>
      <c r="J119" s="102">
        <f t="shared" si="6"/>
        <v>0</v>
      </c>
      <c r="K119" s="103" t="e">
        <f>IF(J119="","",#REF!)</f>
        <v>#REF!</v>
      </c>
      <c r="L119" s="103" t="e">
        <f>IF(J119="","",#REF!)</f>
        <v>#REF!</v>
      </c>
      <c r="M119" s="104">
        <f t="shared" si="7"/>
        <v>0</v>
      </c>
    </row>
    <row r="120" spans="8:13">
      <c r="H120" s="22"/>
      <c r="J120" s="102">
        <f t="shared" si="6"/>
        <v>0</v>
      </c>
      <c r="K120" s="103" t="e">
        <f>IF(J120="","",#REF!)</f>
        <v>#REF!</v>
      </c>
      <c r="L120" s="103" t="e">
        <f>IF(J120="","",#REF!)</f>
        <v>#REF!</v>
      </c>
      <c r="M120" s="104">
        <f t="shared" si="7"/>
        <v>0</v>
      </c>
    </row>
    <row r="121" spans="8:13">
      <c r="H121" s="22"/>
      <c r="J121" s="102">
        <f t="shared" si="6"/>
        <v>0</v>
      </c>
      <c r="K121" s="103" t="e">
        <f>IF(J121="","",#REF!)</f>
        <v>#REF!</v>
      </c>
      <c r="L121" s="103" t="e">
        <f>IF(J121="","",#REF!)</f>
        <v>#REF!</v>
      </c>
      <c r="M121" s="104">
        <f t="shared" si="7"/>
        <v>0</v>
      </c>
    </row>
    <row r="122" spans="8:13">
      <c r="H122" s="22"/>
      <c r="J122" s="102">
        <f t="shared" si="6"/>
        <v>0</v>
      </c>
      <c r="K122" s="103" t="e">
        <f>IF(J122="","",#REF!)</f>
        <v>#REF!</v>
      </c>
      <c r="L122" s="103" t="e">
        <f>IF(J122="","",#REF!)</f>
        <v>#REF!</v>
      </c>
      <c r="M122" s="104">
        <f t="shared" si="7"/>
        <v>0</v>
      </c>
    </row>
    <row r="123" spans="8:13">
      <c r="H123" s="22"/>
      <c r="J123" s="102">
        <f t="shared" si="6"/>
        <v>0</v>
      </c>
      <c r="K123" s="103" t="e">
        <f>IF(J123="","",#REF!)</f>
        <v>#REF!</v>
      </c>
      <c r="L123" s="103" t="e">
        <f>IF(J123="","",#REF!)</f>
        <v>#REF!</v>
      </c>
      <c r="M123" s="104">
        <f t="shared" si="7"/>
        <v>0</v>
      </c>
    </row>
    <row r="124" spans="8:13">
      <c r="H124" s="22"/>
      <c r="J124" s="102">
        <f t="shared" si="6"/>
        <v>0</v>
      </c>
      <c r="K124" s="103" t="e">
        <f>IF(J124="","",#REF!)</f>
        <v>#REF!</v>
      </c>
      <c r="L124" s="103" t="e">
        <f>IF(J124="","",#REF!)</f>
        <v>#REF!</v>
      </c>
      <c r="M124" s="104">
        <f t="shared" si="7"/>
        <v>0</v>
      </c>
    </row>
    <row r="125" spans="8:13">
      <c r="H125" s="22"/>
      <c r="J125" s="102">
        <f t="shared" si="6"/>
        <v>0</v>
      </c>
      <c r="K125" s="103" t="e">
        <f>IF(J125="","",#REF!)</f>
        <v>#REF!</v>
      </c>
      <c r="L125" s="103" t="e">
        <f>IF(J125="","",#REF!)</f>
        <v>#REF!</v>
      </c>
      <c r="M125" s="104">
        <f t="shared" si="7"/>
        <v>0</v>
      </c>
    </row>
    <row r="126" spans="8:13">
      <c r="H126" s="22"/>
      <c r="J126" s="102">
        <f t="shared" si="6"/>
        <v>0</v>
      </c>
      <c r="K126" s="103" t="e">
        <f>IF(J126="","",#REF!)</f>
        <v>#REF!</v>
      </c>
      <c r="L126" s="103" t="e">
        <f>IF(J126="","",#REF!)</f>
        <v>#REF!</v>
      </c>
      <c r="M126" s="104">
        <f t="shared" si="7"/>
        <v>0</v>
      </c>
    </row>
    <row r="127" spans="8:13">
      <c r="H127" s="22"/>
      <c r="J127" s="102">
        <f t="shared" si="6"/>
        <v>0</v>
      </c>
      <c r="K127" s="103" t="e">
        <f>IF(J127="","",#REF!)</f>
        <v>#REF!</v>
      </c>
      <c r="L127" s="103" t="e">
        <f>IF(J127="","",#REF!)</f>
        <v>#REF!</v>
      </c>
      <c r="M127" s="104">
        <f t="shared" si="7"/>
        <v>0</v>
      </c>
    </row>
    <row r="128" spans="8:13">
      <c r="H128" s="22"/>
      <c r="J128" s="102">
        <f t="shared" si="6"/>
        <v>0</v>
      </c>
      <c r="K128" s="103" t="e">
        <f>IF(J128="","",#REF!)</f>
        <v>#REF!</v>
      </c>
      <c r="L128" s="103" t="e">
        <f>IF(J128="","",#REF!)</f>
        <v>#REF!</v>
      </c>
      <c r="M128" s="104">
        <f t="shared" si="7"/>
        <v>0</v>
      </c>
    </row>
    <row r="129" spans="8:13">
      <c r="H129" s="22"/>
      <c r="J129" s="102">
        <f t="shared" si="6"/>
        <v>0</v>
      </c>
      <c r="K129" s="103" t="e">
        <f>IF(J129="","",#REF!)</f>
        <v>#REF!</v>
      </c>
      <c r="L129" s="103" t="e">
        <f>IF(J129="","",#REF!)</f>
        <v>#REF!</v>
      </c>
      <c r="M129" s="104">
        <f t="shared" si="7"/>
        <v>0</v>
      </c>
    </row>
    <row r="130" spans="8:13">
      <c r="H130" s="22"/>
      <c r="J130" s="102">
        <f t="shared" si="6"/>
        <v>0</v>
      </c>
      <c r="K130" s="103" t="e">
        <f>IF(J130="","",#REF!)</f>
        <v>#REF!</v>
      </c>
      <c r="L130" s="103" t="e">
        <f>IF(J130="","",#REF!)</f>
        <v>#REF!</v>
      </c>
      <c r="M130" s="104">
        <f t="shared" si="7"/>
        <v>0</v>
      </c>
    </row>
    <row r="131" spans="8:13">
      <c r="H131" s="22"/>
      <c r="J131" s="102">
        <f t="shared" si="6"/>
        <v>0</v>
      </c>
      <c r="K131" s="103" t="e">
        <f>IF(J131="","",#REF!)</f>
        <v>#REF!</v>
      </c>
      <c r="L131" s="103" t="e">
        <f>IF(J131="","",#REF!)</f>
        <v>#REF!</v>
      </c>
      <c r="M131" s="104">
        <f t="shared" si="7"/>
        <v>0</v>
      </c>
    </row>
    <row r="132" spans="8:13">
      <c r="H132" s="22"/>
      <c r="J132" s="102">
        <f t="shared" si="6"/>
        <v>0</v>
      </c>
      <c r="K132" s="103" t="e">
        <f>IF(J132="","",#REF!)</f>
        <v>#REF!</v>
      </c>
      <c r="L132" s="103" t="e">
        <f>IF(J132="","",#REF!)</f>
        <v>#REF!</v>
      </c>
      <c r="M132" s="104">
        <f t="shared" si="7"/>
        <v>0</v>
      </c>
    </row>
    <row r="133" spans="8:13">
      <c r="H133" s="22"/>
      <c r="J133" s="102">
        <f t="shared" si="6"/>
        <v>0</v>
      </c>
      <c r="K133" s="103" t="e">
        <f>IF(J133="","",#REF!)</f>
        <v>#REF!</v>
      </c>
      <c r="L133" s="103" t="e">
        <f>IF(J133="","",#REF!)</f>
        <v>#REF!</v>
      </c>
      <c r="M133" s="104">
        <f t="shared" si="7"/>
        <v>0</v>
      </c>
    </row>
    <row r="134" spans="8:13">
      <c r="H134" s="22"/>
      <c r="J134" s="102">
        <f t="shared" si="6"/>
        <v>0</v>
      </c>
      <c r="K134" s="103" t="e">
        <f>IF(J134="","",#REF!)</f>
        <v>#REF!</v>
      </c>
      <c r="L134" s="103" t="e">
        <f>IF(J134="","",#REF!)</f>
        <v>#REF!</v>
      </c>
      <c r="M134" s="104">
        <f t="shared" si="7"/>
        <v>0</v>
      </c>
    </row>
    <row r="135" spans="8:13">
      <c r="H135" s="22"/>
      <c r="J135" s="102">
        <f t="shared" si="6"/>
        <v>0</v>
      </c>
      <c r="K135" s="103" t="e">
        <f>IF(J135="","",#REF!)</f>
        <v>#REF!</v>
      </c>
      <c r="L135" s="103" t="e">
        <f>IF(J135="","",#REF!)</f>
        <v>#REF!</v>
      </c>
      <c r="M135" s="104">
        <f t="shared" si="7"/>
        <v>0</v>
      </c>
    </row>
    <row r="136" spans="8:13">
      <c r="H136" s="22"/>
      <c r="J136" s="102">
        <f t="shared" si="6"/>
        <v>0</v>
      </c>
      <c r="K136" s="103" t="e">
        <f>IF(J136="","",#REF!)</f>
        <v>#REF!</v>
      </c>
      <c r="L136" s="103" t="e">
        <f>IF(J136="","",#REF!)</f>
        <v>#REF!</v>
      </c>
      <c r="M136" s="104">
        <f t="shared" si="7"/>
        <v>0</v>
      </c>
    </row>
    <row r="137" spans="8:13">
      <c r="H137" s="22"/>
      <c r="J137" s="102">
        <f t="shared" ref="J137:J200" si="8">IF(G135&lt;=$S$8,G135,"")</f>
        <v>0</v>
      </c>
      <c r="K137" s="103" t="e">
        <f>IF(J137="","",#REF!)</f>
        <v>#REF!</v>
      </c>
      <c r="L137" s="103" t="e">
        <f>IF(J137="","",#REF!)</f>
        <v>#REF!</v>
      </c>
      <c r="M137" s="104">
        <f t="shared" ref="M137:M200" si="9">IF(J137="","",H135)</f>
        <v>0</v>
      </c>
    </row>
    <row r="138" spans="8:13">
      <c r="H138" s="22"/>
      <c r="J138" s="102">
        <f t="shared" si="8"/>
        <v>0</v>
      </c>
      <c r="K138" s="103" t="e">
        <f>IF(J138="","",#REF!)</f>
        <v>#REF!</v>
      </c>
      <c r="L138" s="103" t="e">
        <f>IF(J138="","",#REF!)</f>
        <v>#REF!</v>
      </c>
      <c r="M138" s="104">
        <f t="shared" si="9"/>
        <v>0</v>
      </c>
    </row>
    <row r="139" spans="8:13">
      <c r="H139" s="22"/>
      <c r="J139" s="102">
        <f t="shared" si="8"/>
        <v>0</v>
      </c>
      <c r="K139" s="103" t="e">
        <f>IF(J139="","",#REF!)</f>
        <v>#REF!</v>
      </c>
      <c r="L139" s="103" t="e">
        <f>IF(J139="","",#REF!)</f>
        <v>#REF!</v>
      </c>
      <c r="M139" s="104">
        <f t="shared" si="9"/>
        <v>0</v>
      </c>
    </row>
    <row r="140" spans="8:13">
      <c r="H140" s="22"/>
      <c r="J140" s="102">
        <f t="shared" si="8"/>
        <v>0</v>
      </c>
      <c r="K140" s="103" t="e">
        <f>IF(J140="","",#REF!)</f>
        <v>#REF!</v>
      </c>
      <c r="L140" s="103" t="e">
        <f>IF(J140="","",#REF!)</f>
        <v>#REF!</v>
      </c>
      <c r="M140" s="104">
        <f t="shared" si="9"/>
        <v>0</v>
      </c>
    </row>
    <row r="141" spans="8:13">
      <c r="H141" s="22"/>
      <c r="J141" s="102">
        <f t="shared" si="8"/>
        <v>0</v>
      </c>
      <c r="K141" s="103" t="e">
        <f>IF(J141="","",#REF!)</f>
        <v>#REF!</v>
      </c>
      <c r="L141" s="103" t="e">
        <f>IF(J141="","",#REF!)</f>
        <v>#REF!</v>
      </c>
      <c r="M141" s="104">
        <f t="shared" si="9"/>
        <v>0</v>
      </c>
    </row>
    <row r="142" spans="8:13">
      <c r="H142" s="22"/>
      <c r="J142" s="102">
        <f t="shared" si="8"/>
        <v>0</v>
      </c>
      <c r="K142" s="103" t="e">
        <f>IF(J142="","",#REF!)</f>
        <v>#REF!</v>
      </c>
      <c r="L142" s="103" t="e">
        <f>IF(J142="","",#REF!)</f>
        <v>#REF!</v>
      </c>
      <c r="M142" s="104">
        <f t="shared" si="9"/>
        <v>0</v>
      </c>
    </row>
    <row r="143" spans="8:13">
      <c r="H143" s="22"/>
      <c r="J143" s="102">
        <f t="shared" si="8"/>
        <v>0</v>
      </c>
      <c r="K143" s="103" t="e">
        <f>IF(J143="","",#REF!)</f>
        <v>#REF!</v>
      </c>
      <c r="L143" s="103" t="e">
        <f>IF(J143="","",#REF!)</f>
        <v>#REF!</v>
      </c>
      <c r="M143" s="104">
        <f t="shared" si="9"/>
        <v>0</v>
      </c>
    </row>
    <row r="144" spans="8:13">
      <c r="H144" s="22"/>
      <c r="J144" s="102">
        <f t="shared" si="8"/>
        <v>0</v>
      </c>
      <c r="K144" s="103" t="e">
        <f>IF(J144="","",#REF!)</f>
        <v>#REF!</v>
      </c>
      <c r="L144" s="103" t="e">
        <f>IF(J144="","",#REF!)</f>
        <v>#REF!</v>
      </c>
      <c r="M144" s="104">
        <f t="shared" si="9"/>
        <v>0</v>
      </c>
    </row>
    <row r="145" spans="8:13">
      <c r="H145" s="22"/>
      <c r="J145" s="102">
        <f t="shared" si="8"/>
        <v>0</v>
      </c>
      <c r="K145" s="103" t="e">
        <f>IF(J145="","",#REF!)</f>
        <v>#REF!</v>
      </c>
      <c r="L145" s="103" t="e">
        <f>IF(J145="","",#REF!)</f>
        <v>#REF!</v>
      </c>
      <c r="M145" s="104">
        <f t="shared" si="9"/>
        <v>0</v>
      </c>
    </row>
    <row r="146" spans="8:13">
      <c r="H146" s="22"/>
      <c r="J146" s="102">
        <f t="shared" si="8"/>
        <v>0</v>
      </c>
      <c r="K146" s="103" t="e">
        <f>IF(J146="","",#REF!)</f>
        <v>#REF!</v>
      </c>
      <c r="L146" s="103" t="e">
        <f>IF(J146="","",#REF!)</f>
        <v>#REF!</v>
      </c>
      <c r="M146" s="104">
        <f t="shared" si="9"/>
        <v>0</v>
      </c>
    </row>
    <row r="147" spans="8:13">
      <c r="H147" s="22"/>
      <c r="J147" s="102">
        <f t="shared" si="8"/>
        <v>0</v>
      </c>
      <c r="K147" s="103" t="e">
        <f>IF(J147="","",#REF!)</f>
        <v>#REF!</v>
      </c>
      <c r="L147" s="103" t="e">
        <f>IF(J147="","",#REF!)</f>
        <v>#REF!</v>
      </c>
      <c r="M147" s="104">
        <f t="shared" si="9"/>
        <v>0</v>
      </c>
    </row>
    <row r="148" spans="8:13">
      <c r="H148" s="22"/>
      <c r="J148" s="102">
        <f t="shared" si="8"/>
        <v>0</v>
      </c>
      <c r="K148" s="103" t="e">
        <f>IF(J148="","",#REF!)</f>
        <v>#REF!</v>
      </c>
      <c r="L148" s="103" t="e">
        <f>IF(J148="","",#REF!)</f>
        <v>#REF!</v>
      </c>
      <c r="M148" s="104">
        <f t="shared" si="9"/>
        <v>0</v>
      </c>
    </row>
    <row r="149" spans="8:13">
      <c r="H149" s="22"/>
      <c r="J149" s="102">
        <f t="shared" si="8"/>
        <v>0</v>
      </c>
      <c r="K149" s="103" t="e">
        <f>IF(J149="","",#REF!)</f>
        <v>#REF!</v>
      </c>
      <c r="L149" s="103" t="e">
        <f>IF(J149="","",#REF!)</f>
        <v>#REF!</v>
      </c>
      <c r="M149" s="104">
        <f t="shared" si="9"/>
        <v>0</v>
      </c>
    </row>
    <row r="150" spans="8:13">
      <c r="H150" s="22"/>
      <c r="J150" s="102">
        <f t="shared" si="8"/>
        <v>0</v>
      </c>
      <c r="K150" s="103" t="e">
        <f>IF(J150="","",#REF!)</f>
        <v>#REF!</v>
      </c>
      <c r="L150" s="103" t="e">
        <f>IF(J150="","",#REF!)</f>
        <v>#REF!</v>
      </c>
      <c r="M150" s="104">
        <f t="shared" si="9"/>
        <v>0</v>
      </c>
    </row>
    <row r="151" spans="8:13">
      <c r="H151" s="22"/>
      <c r="J151" s="102">
        <f t="shared" si="8"/>
        <v>0</v>
      </c>
      <c r="K151" s="103" t="e">
        <f>IF(J151="","",#REF!)</f>
        <v>#REF!</v>
      </c>
      <c r="L151" s="103" t="e">
        <f>IF(J151="","",#REF!)</f>
        <v>#REF!</v>
      </c>
      <c r="M151" s="104">
        <f t="shared" si="9"/>
        <v>0</v>
      </c>
    </row>
    <row r="152" spans="8:13">
      <c r="H152" s="22"/>
      <c r="J152" s="102">
        <f t="shared" si="8"/>
        <v>0</v>
      </c>
      <c r="K152" s="103" t="e">
        <f>IF(J152="","",#REF!)</f>
        <v>#REF!</v>
      </c>
      <c r="L152" s="103" t="e">
        <f>IF(J152="","",#REF!)</f>
        <v>#REF!</v>
      </c>
      <c r="M152" s="104">
        <f t="shared" si="9"/>
        <v>0</v>
      </c>
    </row>
    <row r="153" spans="8:13">
      <c r="H153" s="22"/>
      <c r="J153" s="102">
        <f t="shared" si="8"/>
        <v>0</v>
      </c>
      <c r="K153" s="103" t="e">
        <f>IF(J153="","",#REF!)</f>
        <v>#REF!</v>
      </c>
      <c r="L153" s="103" t="e">
        <f>IF(J153="","",#REF!)</f>
        <v>#REF!</v>
      </c>
      <c r="M153" s="104">
        <f t="shared" si="9"/>
        <v>0</v>
      </c>
    </row>
    <row r="154" spans="8:13">
      <c r="H154" s="22"/>
      <c r="J154" s="102">
        <f t="shared" si="8"/>
        <v>0</v>
      </c>
      <c r="K154" s="103" t="e">
        <f>IF(J154="","",#REF!)</f>
        <v>#REF!</v>
      </c>
      <c r="L154" s="103" t="e">
        <f>IF(J154="","",#REF!)</f>
        <v>#REF!</v>
      </c>
      <c r="M154" s="104">
        <f t="shared" si="9"/>
        <v>0</v>
      </c>
    </row>
    <row r="155" spans="8:13">
      <c r="H155" s="22"/>
      <c r="J155" s="102">
        <f t="shared" si="8"/>
        <v>0</v>
      </c>
      <c r="K155" s="103" t="e">
        <f>IF(J155="","",#REF!)</f>
        <v>#REF!</v>
      </c>
      <c r="L155" s="103" t="e">
        <f>IF(J155="","",#REF!)</f>
        <v>#REF!</v>
      </c>
      <c r="M155" s="104">
        <f t="shared" si="9"/>
        <v>0</v>
      </c>
    </row>
    <row r="156" spans="8:13">
      <c r="H156" s="22"/>
      <c r="J156" s="102">
        <f t="shared" si="8"/>
        <v>0</v>
      </c>
      <c r="K156" s="103" t="e">
        <f>IF(J156="","",#REF!)</f>
        <v>#REF!</v>
      </c>
      <c r="L156" s="103" t="e">
        <f>IF(J156="","",#REF!)</f>
        <v>#REF!</v>
      </c>
      <c r="M156" s="104">
        <f t="shared" si="9"/>
        <v>0</v>
      </c>
    </row>
    <row r="157" spans="8:13">
      <c r="H157" s="22"/>
      <c r="J157" s="102">
        <f t="shared" si="8"/>
        <v>0</v>
      </c>
      <c r="K157" s="103" t="e">
        <f>IF(J157="","",#REF!)</f>
        <v>#REF!</v>
      </c>
      <c r="L157" s="103" t="e">
        <f>IF(J157="","",#REF!)</f>
        <v>#REF!</v>
      </c>
      <c r="M157" s="104">
        <f t="shared" si="9"/>
        <v>0</v>
      </c>
    </row>
    <row r="158" spans="8:13">
      <c r="H158" s="22"/>
      <c r="J158" s="102">
        <f t="shared" si="8"/>
        <v>0</v>
      </c>
      <c r="K158" s="103" t="e">
        <f>IF(J158="","",#REF!)</f>
        <v>#REF!</v>
      </c>
      <c r="L158" s="103" t="e">
        <f>IF(J158="","",#REF!)</f>
        <v>#REF!</v>
      </c>
      <c r="M158" s="104">
        <f t="shared" si="9"/>
        <v>0</v>
      </c>
    </row>
    <row r="159" spans="8:13">
      <c r="H159" s="22"/>
      <c r="J159" s="102">
        <f t="shared" si="8"/>
        <v>0</v>
      </c>
      <c r="K159" s="103" t="e">
        <f>IF(J159="","",#REF!)</f>
        <v>#REF!</v>
      </c>
      <c r="L159" s="103" t="e">
        <f>IF(J159="","",#REF!)</f>
        <v>#REF!</v>
      </c>
      <c r="M159" s="104">
        <f t="shared" si="9"/>
        <v>0</v>
      </c>
    </row>
    <row r="160" spans="8:13">
      <c r="H160" s="22"/>
      <c r="J160" s="102">
        <f t="shared" si="8"/>
        <v>0</v>
      </c>
      <c r="K160" s="103" t="e">
        <f>IF(J160="","",#REF!)</f>
        <v>#REF!</v>
      </c>
      <c r="L160" s="103" t="e">
        <f>IF(J160="","",#REF!)</f>
        <v>#REF!</v>
      </c>
      <c r="M160" s="104">
        <f t="shared" si="9"/>
        <v>0</v>
      </c>
    </row>
    <row r="161" spans="8:13">
      <c r="H161" s="22"/>
      <c r="J161" s="102">
        <f t="shared" si="8"/>
        <v>0</v>
      </c>
      <c r="K161" s="103" t="e">
        <f>IF(J161="","",#REF!)</f>
        <v>#REF!</v>
      </c>
      <c r="L161" s="103" t="e">
        <f>IF(J161="","",#REF!)</f>
        <v>#REF!</v>
      </c>
      <c r="M161" s="104">
        <f t="shared" si="9"/>
        <v>0</v>
      </c>
    </row>
    <row r="162" spans="8:13">
      <c r="H162" s="22"/>
      <c r="J162" s="102">
        <f t="shared" si="8"/>
        <v>0</v>
      </c>
      <c r="K162" s="103" t="e">
        <f>IF(J162="","",#REF!)</f>
        <v>#REF!</v>
      </c>
      <c r="L162" s="103" t="e">
        <f>IF(J162="","",#REF!)</f>
        <v>#REF!</v>
      </c>
      <c r="M162" s="104">
        <f t="shared" si="9"/>
        <v>0</v>
      </c>
    </row>
    <row r="163" spans="8:13">
      <c r="H163" s="22"/>
      <c r="J163" s="102">
        <f t="shared" si="8"/>
        <v>0</v>
      </c>
      <c r="K163" s="103" t="e">
        <f>IF(J163="","",#REF!)</f>
        <v>#REF!</v>
      </c>
      <c r="L163" s="103" t="e">
        <f>IF(J163="","",#REF!)</f>
        <v>#REF!</v>
      </c>
      <c r="M163" s="104">
        <f t="shared" si="9"/>
        <v>0</v>
      </c>
    </row>
    <row r="164" spans="8:13">
      <c r="H164" s="22"/>
      <c r="J164" s="102">
        <f t="shared" si="8"/>
        <v>0</v>
      </c>
      <c r="K164" s="103" t="e">
        <f>IF(J164="","",#REF!)</f>
        <v>#REF!</v>
      </c>
      <c r="L164" s="103" t="e">
        <f>IF(J164="","",#REF!)</f>
        <v>#REF!</v>
      </c>
      <c r="M164" s="104">
        <f t="shared" si="9"/>
        <v>0</v>
      </c>
    </row>
    <row r="165" spans="8:13">
      <c r="H165" s="22"/>
      <c r="J165" s="102">
        <f t="shared" si="8"/>
        <v>0</v>
      </c>
      <c r="K165" s="103" t="e">
        <f>IF(J165="","",#REF!)</f>
        <v>#REF!</v>
      </c>
      <c r="L165" s="103" t="e">
        <f>IF(J165="","",#REF!)</f>
        <v>#REF!</v>
      </c>
      <c r="M165" s="104">
        <f t="shared" si="9"/>
        <v>0</v>
      </c>
    </row>
    <row r="166" spans="8:13">
      <c r="H166" s="22"/>
      <c r="J166" s="102">
        <f t="shared" si="8"/>
        <v>0</v>
      </c>
      <c r="K166" s="103" t="e">
        <f>IF(J166="","",#REF!)</f>
        <v>#REF!</v>
      </c>
      <c r="L166" s="103" t="e">
        <f>IF(J166="","",#REF!)</f>
        <v>#REF!</v>
      </c>
      <c r="M166" s="104">
        <f t="shared" si="9"/>
        <v>0</v>
      </c>
    </row>
    <row r="167" spans="8:13">
      <c r="H167" s="22"/>
      <c r="J167" s="102">
        <f t="shared" si="8"/>
        <v>0</v>
      </c>
      <c r="K167" s="103" t="e">
        <f>IF(J167="","",#REF!)</f>
        <v>#REF!</v>
      </c>
      <c r="L167" s="103" t="e">
        <f>IF(J167="","",#REF!)</f>
        <v>#REF!</v>
      </c>
      <c r="M167" s="104">
        <f t="shared" si="9"/>
        <v>0</v>
      </c>
    </row>
    <row r="168" spans="8:13">
      <c r="H168" s="22"/>
      <c r="J168" s="102">
        <f t="shared" si="8"/>
        <v>0</v>
      </c>
      <c r="K168" s="103" t="e">
        <f>IF(J168="","",#REF!)</f>
        <v>#REF!</v>
      </c>
      <c r="L168" s="103" t="e">
        <f>IF(J168="","",#REF!)</f>
        <v>#REF!</v>
      </c>
      <c r="M168" s="104">
        <f t="shared" si="9"/>
        <v>0</v>
      </c>
    </row>
    <row r="169" spans="8:13">
      <c r="H169" s="22"/>
      <c r="J169" s="102">
        <f t="shared" si="8"/>
        <v>0</v>
      </c>
      <c r="K169" s="103" t="e">
        <f>IF(J169="","",#REF!)</f>
        <v>#REF!</v>
      </c>
      <c r="L169" s="103" t="e">
        <f>IF(J169="","",#REF!)</f>
        <v>#REF!</v>
      </c>
      <c r="M169" s="104">
        <f t="shared" si="9"/>
        <v>0</v>
      </c>
    </row>
    <row r="170" spans="8:13">
      <c r="H170" s="22"/>
      <c r="J170" s="102">
        <f t="shared" si="8"/>
        <v>0</v>
      </c>
      <c r="K170" s="103" t="e">
        <f>IF(J170="","",#REF!)</f>
        <v>#REF!</v>
      </c>
      <c r="L170" s="103" t="e">
        <f>IF(J170="","",#REF!)</f>
        <v>#REF!</v>
      </c>
      <c r="M170" s="104">
        <f t="shared" si="9"/>
        <v>0</v>
      </c>
    </row>
    <row r="171" spans="8:13">
      <c r="H171" s="22"/>
      <c r="J171" s="102">
        <f t="shared" si="8"/>
        <v>0</v>
      </c>
      <c r="K171" s="103" t="e">
        <f>IF(J171="","",#REF!)</f>
        <v>#REF!</v>
      </c>
      <c r="L171" s="103" t="e">
        <f>IF(J171="","",#REF!)</f>
        <v>#REF!</v>
      </c>
      <c r="M171" s="104">
        <f t="shared" si="9"/>
        <v>0</v>
      </c>
    </row>
    <row r="172" spans="8:13">
      <c r="H172" s="22"/>
      <c r="J172" s="102">
        <f t="shared" si="8"/>
        <v>0</v>
      </c>
      <c r="K172" s="103" t="e">
        <f>IF(J172="","",#REF!)</f>
        <v>#REF!</v>
      </c>
      <c r="L172" s="103" t="e">
        <f>IF(J172="","",#REF!)</f>
        <v>#REF!</v>
      </c>
      <c r="M172" s="104">
        <f t="shared" si="9"/>
        <v>0</v>
      </c>
    </row>
    <row r="173" spans="8:13">
      <c r="H173" s="22"/>
      <c r="J173" s="102">
        <f t="shared" si="8"/>
        <v>0</v>
      </c>
      <c r="K173" s="103" t="e">
        <f>IF(J173="","",#REF!)</f>
        <v>#REF!</v>
      </c>
      <c r="L173" s="103" t="e">
        <f>IF(J173="","",#REF!)</f>
        <v>#REF!</v>
      </c>
      <c r="M173" s="104">
        <f t="shared" si="9"/>
        <v>0</v>
      </c>
    </row>
    <row r="174" spans="8:13">
      <c r="H174" s="22"/>
      <c r="J174" s="102">
        <f t="shared" si="8"/>
        <v>0</v>
      </c>
      <c r="K174" s="103" t="e">
        <f>IF(J174="","",#REF!)</f>
        <v>#REF!</v>
      </c>
      <c r="L174" s="103" t="e">
        <f>IF(J174="","",#REF!)</f>
        <v>#REF!</v>
      </c>
      <c r="M174" s="104">
        <f t="shared" si="9"/>
        <v>0</v>
      </c>
    </row>
    <row r="175" spans="8:13">
      <c r="H175" s="22"/>
      <c r="J175" s="102">
        <f t="shared" si="8"/>
        <v>0</v>
      </c>
      <c r="K175" s="103" t="e">
        <f>IF(J175="","",#REF!)</f>
        <v>#REF!</v>
      </c>
      <c r="L175" s="103" t="e">
        <f>IF(J175="","",#REF!)</f>
        <v>#REF!</v>
      </c>
      <c r="M175" s="104">
        <f t="shared" si="9"/>
        <v>0</v>
      </c>
    </row>
    <row r="176" spans="8:13">
      <c r="H176" s="22"/>
      <c r="J176" s="102">
        <f t="shared" si="8"/>
        <v>0</v>
      </c>
      <c r="K176" s="103" t="e">
        <f>IF(J176="","",#REF!)</f>
        <v>#REF!</v>
      </c>
      <c r="L176" s="103" t="e">
        <f>IF(J176="","",#REF!)</f>
        <v>#REF!</v>
      </c>
      <c r="M176" s="104">
        <f t="shared" si="9"/>
        <v>0</v>
      </c>
    </row>
    <row r="177" spans="8:13">
      <c r="H177" s="22"/>
      <c r="J177" s="102">
        <f t="shared" si="8"/>
        <v>0</v>
      </c>
      <c r="K177" s="103" t="e">
        <f>IF(J177="","",#REF!)</f>
        <v>#REF!</v>
      </c>
      <c r="L177" s="103" t="e">
        <f>IF(J177="","",#REF!)</f>
        <v>#REF!</v>
      </c>
      <c r="M177" s="104">
        <f t="shared" si="9"/>
        <v>0</v>
      </c>
    </row>
    <row r="178" spans="8:13">
      <c r="H178" s="22"/>
      <c r="J178" s="102">
        <f t="shared" si="8"/>
        <v>0</v>
      </c>
      <c r="K178" s="103" t="e">
        <f>IF(J178="","",#REF!)</f>
        <v>#REF!</v>
      </c>
      <c r="L178" s="103" t="e">
        <f>IF(J178="","",#REF!)</f>
        <v>#REF!</v>
      </c>
      <c r="M178" s="104">
        <f t="shared" si="9"/>
        <v>0</v>
      </c>
    </row>
    <row r="179" spans="8:13">
      <c r="H179" s="22"/>
      <c r="J179" s="102">
        <f t="shared" si="8"/>
        <v>0</v>
      </c>
      <c r="K179" s="103" t="e">
        <f>IF(J179="","",#REF!)</f>
        <v>#REF!</v>
      </c>
      <c r="L179" s="103" t="e">
        <f>IF(J179="","",#REF!)</f>
        <v>#REF!</v>
      </c>
      <c r="M179" s="104">
        <f t="shared" si="9"/>
        <v>0</v>
      </c>
    </row>
    <row r="180" spans="8:13">
      <c r="H180" s="22"/>
      <c r="J180" s="102">
        <f t="shared" si="8"/>
        <v>0</v>
      </c>
      <c r="K180" s="103" t="e">
        <f>IF(J180="","",#REF!)</f>
        <v>#REF!</v>
      </c>
      <c r="L180" s="103" t="e">
        <f>IF(J180="","",#REF!)</f>
        <v>#REF!</v>
      </c>
      <c r="M180" s="104">
        <f t="shared" si="9"/>
        <v>0</v>
      </c>
    </row>
    <row r="181" spans="8:13">
      <c r="H181" s="22"/>
      <c r="J181" s="102">
        <f t="shared" si="8"/>
        <v>0</v>
      </c>
      <c r="K181" s="103" t="e">
        <f>IF(J181="","",#REF!)</f>
        <v>#REF!</v>
      </c>
      <c r="L181" s="103" t="e">
        <f>IF(J181="","",#REF!)</f>
        <v>#REF!</v>
      </c>
      <c r="M181" s="104">
        <f t="shared" si="9"/>
        <v>0</v>
      </c>
    </row>
    <row r="182" spans="8:13">
      <c r="H182" s="22"/>
      <c r="J182" s="102">
        <f t="shared" si="8"/>
        <v>0</v>
      </c>
      <c r="K182" s="103" t="e">
        <f>IF(J182="","",#REF!)</f>
        <v>#REF!</v>
      </c>
      <c r="L182" s="103" t="e">
        <f>IF(J182="","",#REF!)</f>
        <v>#REF!</v>
      </c>
      <c r="M182" s="104">
        <f t="shared" si="9"/>
        <v>0</v>
      </c>
    </row>
    <row r="183" spans="8:13">
      <c r="H183" s="22"/>
      <c r="J183" s="102">
        <f t="shared" si="8"/>
        <v>0</v>
      </c>
      <c r="K183" s="103" t="e">
        <f>IF(J183="","",#REF!)</f>
        <v>#REF!</v>
      </c>
      <c r="L183" s="103" t="e">
        <f>IF(J183="","",#REF!)</f>
        <v>#REF!</v>
      </c>
      <c r="M183" s="104">
        <f t="shared" si="9"/>
        <v>0</v>
      </c>
    </row>
    <row r="184" spans="8:13">
      <c r="H184" s="22"/>
      <c r="J184" s="102">
        <f t="shared" si="8"/>
        <v>0</v>
      </c>
      <c r="K184" s="103" t="e">
        <f>IF(J184="","",#REF!)</f>
        <v>#REF!</v>
      </c>
      <c r="L184" s="103" t="e">
        <f>IF(J184="","",#REF!)</f>
        <v>#REF!</v>
      </c>
      <c r="M184" s="104">
        <f t="shared" si="9"/>
        <v>0</v>
      </c>
    </row>
    <row r="185" spans="8:13">
      <c r="H185" s="22"/>
      <c r="J185" s="102">
        <f t="shared" si="8"/>
        <v>0</v>
      </c>
      <c r="K185" s="103" t="e">
        <f>IF(J185="","",#REF!)</f>
        <v>#REF!</v>
      </c>
      <c r="L185" s="103" t="e">
        <f>IF(J185="","",#REF!)</f>
        <v>#REF!</v>
      </c>
      <c r="M185" s="104">
        <f t="shared" si="9"/>
        <v>0</v>
      </c>
    </row>
    <row r="186" spans="8:13">
      <c r="H186" s="22"/>
      <c r="J186" s="102">
        <f t="shared" si="8"/>
        <v>0</v>
      </c>
      <c r="K186" s="103" t="e">
        <f>IF(J186="","",#REF!)</f>
        <v>#REF!</v>
      </c>
      <c r="L186" s="103" t="e">
        <f>IF(J186="","",#REF!)</f>
        <v>#REF!</v>
      </c>
      <c r="M186" s="104">
        <f t="shared" si="9"/>
        <v>0</v>
      </c>
    </row>
    <row r="187" spans="8:13">
      <c r="H187" s="22"/>
      <c r="J187" s="102">
        <f t="shared" si="8"/>
        <v>0</v>
      </c>
      <c r="K187" s="103" t="e">
        <f>IF(J187="","",#REF!)</f>
        <v>#REF!</v>
      </c>
      <c r="L187" s="103" t="e">
        <f>IF(J187="","",#REF!)</f>
        <v>#REF!</v>
      </c>
      <c r="M187" s="104">
        <f t="shared" si="9"/>
        <v>0</v>
      </c>
    </row>
    <row r="188" spans="8:13">
      <c r="H188" s="22"/>
      <c r="J188" s="102">
        <f t="shared" si="8"/>
        <v>0</v>
      </c>
      <c r="K188" s="103" t="e">
        <f>IF(J188="","",#REF!)</f>
        <v>#REF!</v>
      </c>
      <c r="L188" s="103" t="e">
        <f>IF(J188="","",#REF!)</f>
        <v>#REF!</v>
      </c>
      <c r="M188" s="104">
        <f t="shared" si="9"/>
        <v>0</v>
      </c>
    </row>
    <row r="189" spans="8:13">
      <c r="H189" s="22"/>
      <c r="J189" s="102">
        <f t="shared" si="8"/>
        <v>0</v>
      </c>
      <c r="K189" s="103" t="e">
        <f>IF(J189="","",#REF!)</f>
        <v>#REF!</v>
      </c>
      <c r="L189" s="103" t="e">
        <f>IF(J189="","",#REF!)</f>
        <v>#REF!</v>
      </c>
      <c r="M189" s="104">
        <f t="shared" si="9"/>
        <v>0</v>
      </c>
    </row>
    <row r="190" spans="8:13">
      <c r="H190" s="22"/>
      <c r="J190" s="102">
        <f t="shared" si="8"/>
        <v>0</v>
      </c>
      <c r="K190" s="103" t="e">
        <f>IF(J190="","",#REF!)</f>
        <v>#REF!</v>
      </c>
      <c r="L190" s="103" t="e">
        <f>IF(J190="","",#REF!)</f>
        <v>#REF!</v>
      </c>
      <c r="M190" s="104">
        <f t="shared" si="9"/>
        <v>0</v>
      </c>
    </row>
    <row r="191" spans="8:13">
      <c r="H191" s="22"/>
      <c r="J191" s="102">
        <f t="shared" si="8"/>
        <v>0</v>
      </c>
      <c r="K191" s="103" t="e">
        <f>IF(J191="","",#REF!)</f>
        <v>#REF!</v>
      </c>
      <c r="L191" s="103" t="e">
        <f>IF(J191="","",#REF!)</f>
        <v>#REF!</v>
      </c>
      <c r="M191" s="104">
        <f t="shared" si="9"/>
        <v>0</v>
      </c>
    </row>
    <row r="192" spans="8:13">
      <c r="H192" s="22"/>
      <c r="J192" s="102">
        <f t="shared" si="8"/>
        <v>0</v>
      </c>
      <c r="K192" s="103" t="e">
        <f>IF(J192="","",#REF!)</f>
        <v>#REF!</v>
      </c>
      <c r="L192" s="103" t="e">
        <f>IF(J192="","",#REF!)</f>
        <v>#REF!</v>
      </c>
      <c r="M192" s="104">
        <f t="shared" si="9"/>
        <v>0</v>
      </c>
    </row>
    <row r="193" spans="4:13">
      <c r="H193" s="22"/>
      <c r="J193" s="102">
        <f t="shared" si="8"/>
        <v>0</v>
      </c>
      <c r="K193" s="103" t="e">
        <f>IF(J193="","",#REF!)</f>
        <v>#REF!</v>
      </c>
      <c r="L193" s="103" t="e">
        <f>IF(J193="","",#REF!)</f>
        <v>#REF!</v>
      </c>
      <c r="M193" s="104">
        <f t="shared" si="9"/>
        <v>0</v>
      </c>
    </row>
    <row r="194" spans="4:13">
      <c r="H194" s="22"/>
      <c r="J194" s="102">
        <f t="shared" si="8"/>
        <v>0</v>
      </c>
      <c r="K194" s="103" t="e">
        <f>IF(J194="","",#REF!)</f>
        <v>#REF!</v>
      </c>
      <c r="L194" s="103" t="e">
        <f>IF(J194="","",#REF!)</f>
        <v>#REF!</v>
      </c>
      <c r="M194" s="104">
        <f t="shared" si="9"/>
        <v>0</v>
      </c>
    </row>
    <row r="195" spans="4:13">
      <c r="H195" s="22"/>
      <c r="J195" s="102">
        <f t="shared" si="8"/>
        <v>0</v>
      </c>
      <c r="K195" s="103" t="e">
        <f>IF(J195="","",#REF!)</f>
        <v>#REF!</v>
      </c>
      <c r="L195" s="103" t="e">
        <f>IF(J195="","",#REF!)</f>
        <v>#REF!</v>
      </c>
      <c r="M195" s="104">
        <f t="shared" si="9"/>
        <v>0</v>
      </c>
    </row>
    <row r="196" spans="4:13">
      <c r="H196" s="22"/>
      <c r="J196" s="102">
        <f t="shared" si="8"/>
        <v>0</v>
      </c>
      <c r="K196" s="103" t="e">
        <f>IF(J196="","",#REF!)</f>
        <v>#REF!</v>
      </c>
      <c r="L196" s="103" t="e">
        <f>IF(J196="","",#REF!)</f>
        <v>#REF!</v>
      </c>
      <c r="M196" s="104">
        <f t="shared" si="9"/>
        <v>0</v>
      </c>
    </row>
    <row r="197" spans="4:13">
      <c r="H197" s="22"/>
      <c r="J197" s="102">
        <f t="shared" si="8"/>
        <v>0</v>
      </c>
      <c r="K197" s="103" t="e">
        <f>IF(J197="","",#REF!)</f>
        <v>#REF!</v>
      </c>
      <c r="L197" s="103" t="e">
        <f>IF(J197="","",#REF!)</f>
        <v>#REF!</v>
      </c>
      <c r="M197" s="104">
        <f t="shared" si="9"/>
        <v>0</v>
      </c>
    </row>
    <row r="198" spans="4:13">
      <c r="H198" s="22"/>
      <c r="J198" s="102">
        <f t="shared" si="8"/>
        <v>0</v>
      </c>
      <c r="K198" s="103" t="e">
        <f>IF(J198="","",#REF!)</f>
        <v>#REF!</v>
      </c>
      <c r="L198" s="103" t="e">
        <f>IF(J198="","",#REF!)</f>
        <v>#REF!</v>
      </c>
      <c r="M198" s="104">
        <f t="shared" si="9"/>
        <v>0</v>
      </c>
    </row>
    <row r="199" spans="4:13">
      <c r="H199" s="22"/>
      <c r="J199" s="102">
        <f t="shared" si="8"/>
        <v>0</v>
      </c>
      <c r="K199" s="103" t="e">
        <f>IF(J199="","",#REF!)</f>
        <v>#REF!</v>
      </c>
      <c r="L199" s="103" t="e">
        <f>IF(J199="","",#REF!)</f>
        <v>#REF!</v>
      </c>
      <c r="M199" s="104">
        <f t="shared" si="9"/>
        <v>0</v>
      </c>
    </row>
    <row r="200" spans="4:13">
      <c r="H200" s="22"/>
      <c r="J200" s="102">
        <f t="shared" si="8"/>
        <v>0</v>
      </c>
      <c r="K200" s="103" t="e">
        <f>IF(J200="","",#REF!)</f>
        <v>#REF!</v>
      </c>
      <c r="L200" s="103" t="e">
        <f>IF(J200="","",#REF!)</f>
        <v>#REF!</v>
      </c>
      <c r="M200" s="104">
        <f t="shared" si="9"/>
        <v>0</v>
      </c>
    </row>
    <row r="201" spans="4:13">
      <c r="H201" s="22"/>
      <c r="J201" s="102">
        <f t="shared" ref="J201:J264" si="10">IF(G199&lt;=$S$8,G199,"")</f>
        <v>0</v>
      </c>
      <c r="K201" s="103" t="e">
        <f>IF(J201="","",#REF!)</f>
        <v>#REF!</v>
      </c>
      <c r="L201" s="103" t="e">
        <f>IF(J201="","",#REF!)</f>
        <v>#REF!</v>
      </c>
      <c r="M201" s="104">
        <f t="shared" ref="M201:M264" si="11">IF(J201="","",H199)</f>
        <v>0</v>
      </c>
    </row>
    <row r="202" spans="4:13">
      <c r="D202" s="17">
        <f>12*15</f>
        <v>180</v>
      </c>
      <c r="H202" s="22"/>
      <c r="J202" s="102">
        <f t="shared" si="10"/>
        <v>0</v>
      </c>
      <c r="K202" s="103" t="e">
        <f>IF(J202="","",#REF!)</f>
        <v>#REF!</v>
      </c>
      <c r="L202" s="103" t="e">
        <f>IF(J202="","",#REF!)</f>
        <v>#REF!</v>
      </c>
      <c r="M202" s="104">
        <f t="shared" si="11"/>
        <v>0</v>
      </c>
    </row>
    <row r="203" spans="4:13">
      <c r="D203" s="17">
        <f>D202+12</f>
        <v>192</v>
      </c>
      <c r="H203" s="22"/>
      <c r="J203" s="102">
        <f t="shared" si="10"/>
        <v>0</v>
      </c>
      <c r="K203" s="103" t="e">
        <f>IF(J203="","",#REF!)</f>
        <v>#REF!</v>
      </c>
      <c r="L203" s="103" t="e">
        <f>IF(J203="","",#REF!)</f>
        <v>#REF!</v>
      </c>
      <c r="M203" s="104">
        <f t="shared" si="11"/>
        <v>0</v>
      </c>
    </row>
    <row r="204" spans="4:13">
      <c r="D204" s="17">
        <f t="shared" ref="D204:D215" si="12">D203+12</f>
        <v>204</v>
      </c>
      <c r="H204" s="22"/>
      <c r="J204" s="102">
        <f t="shared" si="10"/>
        <v>0</v>
      </c>
      <c r="K204" s="103" t="e">
        <f>IF(J204="","",#REF!)</f>
        <v>#REF!</v>
      </c>
      <c r="L204" s="103" t="e">
        <f>IF(J204="","",#REF!)</f>
        <v>#REF!</v>
      </c>
      <c r="M204" s="104">
        <f t="shared" si="11"/>
        <v>0</v>
      </c>
    </row>
    <row r="205" spans="4:13">
      <c r="D205" s="17">
        <f t="shared" si="12"/>
        <v>216</v>
      </c>
      <c r="H205" s="22"/>
      <c r="J205" s="102">
        <f t="shared" si="10"/>
        <v>0</v>
      </c>
      <c r="K205" s="103" t="e">
        <f>IF(J205="","",#REF!)</f>
        <v>#REF!</v>
      </c>
      <c r="L205" s="103" t="e">
        <f>IF(J205="","",#REF!)</f>
        <v>#REF!</v>
      </c>
      <c r="M205" s="104">
        <f t="shared" si="11"/>
        <v>0</v>
      </c>
    </row>
    <row r="206" spans="4:13">
      <c r="D206" s="17">
        <f t="shared" si="12"/>
        <v>228</v>
      </c>
      <c r="H206" s="22"/>
      <c r="J206" s="102">
        <f t="shared" si="10"/>
        <v>0</v>
      </c>
      <c r="K206" s="103" t="e">
        <f>IF(J206="","",#REF!)</f>
        <v>#REF!</v>
      </c>
      <c r="L206" s="103" t="e">
        <f>IF(J206="","",#REF!)</f>
        <v>#REF!</v>
      </c>
      <c r="M206" s="104">
        <f t="shared" si="11"/>
        <v>0</v>
      </c>
    </row>
    <row r="207" spans="4:13">
      <c r="D207" s="17">
        <f t="shared" si="12"/>
        <v>240</v>
      </c>
      <c r="H207" s="22"/>
      <c r="J207" s="102">
        <f t="shared" si="10"/>
        <v>0</v>
      </c>
      <c r="K207" s="103" t="e">
        <f>IF(J207="","",#REF!)</f>
        <v>#REF!</v>
      </c>
      <c r="L207" s="103" t="e">
        <f>IF(J207="","",#REF!)</f>
        <v>#REF!</v>
      </c>
      <c r="M207" s="104">
        <f t="shared" si="11"/>
        <v>0</v>
      </c>
    </row>
    <row r="208" spans="4:13">
      <c r="D208" s="17">
        <f t="shared" si="12"/>
        <v>252</v>
      </c>
      <c r="H208" s="22"/>
      <c r="J208" s="102">
        <f t="shared" si="10"/>
        <v>0</v>
      </c>
      <c r="K208" s="103" t="e">
        <f>IF(J208="","",#REF!)</f>
        <v>#REF!</v>
      </c>
      <c r="L208" s="103" t="e">
        <f>IF(J208="","",#REF!)</f>
        <v>#REF!</v>
      </c>
      <c r="M208" s="104">
        <f t="shared" si="11"/>
        <v>0</v>
      </c>
    </row>
    <row r="209" spans="4:13">
      <c r="D209" s="17">
        <f t="shared" si="12"/>
        <v>264</v>
      </c>
      <c r="H209" s="22"/>
      <c r="J209" s="102">
        <f t="shared" si="10"/>
        <v>0</v>
      </c>
      <c r="K209" s="103" t="e">
        <f>IF(J209="","",#REF!)</f>
        <v>#REF!</v>
      </c>
      <c r="L209" s="103" t="e">
        <f>IF(J209="","",#REF!)</f>
        <v>#REF!</v>
      </c>
      <c r="M209" s="104">
        <f t="shared" si="11"/>
        <v>0</v>
      </c>
    </row>
    <row r="210" spans="4:13">
      <c r="D210" s="17">
        <f t="shared" si="12"/>
        <v>276</v>
      </c>
      <c r="H210" s="22"/>
      <c r="J210" s="102">
        <f t="shared" si="10"/>
        <v>0</v>
      </c>
      <c r="K210" s="103" t="e">
        <f>IF(J210="","",#REF!)</f>
        <v>#REF!</v>
      </c>
      <c r="L210" s="103" t="e">
        <f>IF(J210="","",#REF!)</f>
        <v>#REF!</v>
      </c>
      <c r="M210" s="104">
        <f t="shared" si="11"/>
        <v>0</v>
      </c>
    </row>
    <row r="211" spans="4:13">
      <c r="D211" s="17">
        <f t="shared" si="12"/>
        <v>288</v>
      </c>
      <c r="H211" s="22"/>
      <c r="J211" s="102">
        <f t="shared" si="10"/>
        <v>0</v>
      </c>
      <c r="K211" s="103" t="e">
        <f>IF(J211="","",#REF!)</f>
        <v>#REF!</v>
      </c>
      <c r="L211" s="103" t="e">
        <f>IF(J211="","",#REF!)</f>
        <v>#REF!</v>
      </c>
      <c r="M211" s="104">
        <f t="shared" si="11"/>
        <v>0</v>
      </c>
    </row>
    <row r="212" spans="4:13">
      <c r="D212" s="17">
        <f t="shared" si="12"/>
        <v>300</v>
      </c>
      <c r="H212" s="22"/>
      <c r="J212" s="102">
        <f t="shared" si="10"/>
        <v>0</v>
      </c>
      <c r="K212" s="103" t="e">
        <f>IF(J212="","",#REF!)</f>
        <v>#REF!</v>
      </c>
      <c r="L212" s="103" t="e">
        <f>IF(J212="","",#REF!)</f>
        <v>#REF!</v>
      </c>
      <c r="M212" s="104">
        <f t="shared" si="11"/>
        <v>0</v>
      </c>
    </row>
    <row r="213" spans="4:13">
      <c r="D213" s="17">
        <f t="shared" si="12"/>
        <v>312</v>
      </c>
      <c r="H213" s="22"/>
      <c r="J213" s="102">
        <f t="shared" si="10"/>
        <v>0</v>
      </c>
      <c r="K213" s="103" t="e">
        <f>IF(J213="","",#REF!)</f>
        <v>#REF!</v>
      </c>
      <c r="L213" s="103" t="e">
        <f>IF(J213="","",#REF!)</f>
        <v>#REF!</v>
      </c>
      <c r="M213" s="104">
        <f t="shared" si="11"/>
        <v>0</v>
      </c>
    </row>
    <row r="214" spans="4:13">
      <c r="D214" s="17">
        <f t="shared" si="12"/>
        <v>324</v>
      </c>
      <c r="H214" s="22"/>
      <c r="J214" s="102">
        <f t="shared" si="10"/>
        <v>0</v>
      </c>
      <c r="K214" s="103" t="e">
        <f>IF(J214="","",#REF!)</f>
        <v>#REF!</v>
      </c>
      <c r="L214" s="103" t="e">
        <f>IF(J214="","",#REF!)</f>
        <v>#REF!</v>
      </c>
      <c r="M214" s="104">
        <f t="shared" si="11"/>
        <v>0</v>
      </c>
    </row>
    <row r="215" spans="4:13">
      <c r="D215" s="17">
        <f t="shared" si="12"/>
        <v>336</v>
      </c>
      <c r="H215" s="22"/>
      <c r="J215" s="102">
        <f t="shared" si="10"/>
        <v>0</v>
      </c>
      <c r="K215" s="103" t="e">
        <f>IF(J215="","",#REF!)</f>
        <v>#REF!</v>
      </c>
      <c r="L215" s="103" t="e">
        <f>IF(J215="","",#REF!)</f>
        <v>#REF!</v>
      </c>
      <c r="M215" s="104">
        <f t="shared" si="11"/>
        <v>0</v>
      </c>
    </row>
    <row r="216" spans="4:13">
      <c r="H216" s="22"/>
      <c r="J216" s="102">
        <f t="shared" si="10"/>
        <v>0</v>
      </c>
      <c r="K216" s="103" t="e">
        <f>IF(J216="","",#REF!)</f>
        <v>#REF!</v>
      </c>
      <c r="L216" s="103" t="e">
        <f>IF(J216="","",#REF!)</f>
        <v>#REF!</v>
      </c>
      <c r="M216" s="104">
        <f t="shared" si="11"/>
        <v>0</v>
      </c>
    </row>
    <row r="217" spans="4:13">
      <c r="H217" s="22"/>
      <c r="J217" s="102">
        <f t="shared" si="10"/>
        <v>0</v>
      </c>
      <c r="K217" s="103" t="e">
        <f>IF(J217="","",#REF!)</f>
        <v>#REF!</v>
      </c>
      <c r="L217" s="103" t="e">
        <f>IF(J217="","",#REF!)</f>
        <v>#REF!</v>
      </c>
      <c r="M217" s="104">
        <f t="shared" si="11"/>
        <v>0</v>
      </c>
    </row>
    <row r="218" spans="4:13">
      <c r="H218" s="22"/>
      <c r="J218" s="102">
        <f t="shared" si="10"/>
        <v>0</v>
      </c>
      <c r="K218" s="103" t="e">
        <f>IF(J218="","",#REF!)</f>
        <v>#REF!</v>
      </c>
      <c r="L218" s="103" t="e">
        <f>IF(J218="","",#REF!)</f>
        <v>#REF!</v>
      </c>
      <c r="M218" s="104">
        <f t="shared" si="11"/>
        <v>0</v>
      </c>
    </row>
    <row r="219" spans="4:13">
      <c r="H219" s="22"/>
      <c r="J219" s="102">
        <f t="shared" si="10"/>
        <v>0</v>
      </c>
      <c r="K219" s="103" t="e">
        <f>IF(J219="","",#REF!)</f>
        <v>#REF!</v>
      </c>
      <c r="L219" s="103" t="e">
        <f>IF(J219="","",#REF!)</f>
        <v>#REF!</v>
      </c>
      <c r="M219" s="104">
        <f t="shared" si="11"/>
        <v>0</v>
      </c>
    </row>
    <row r="220" spans="4:13">
      <c r="H220" s="22"/>
      <c r="J220" s="102">
        <f t="shared" si="10"/>
        <v>0</v>
      </c>
      <c r="K220" s="103" t="e">
        <f>IF(J220="","",#REF!)</f>
        <v>#REF!</v>
      </c>
      <c r="L220" s="103" t="e">
        <f>IF(J220="","",#REF!)</f>
        <v>#REF!</v>
      </c>
      <c r="M220" s="104">
        <f t="shared" si="11"/>
        <v>0</v>
      </c>
    </row>
    <row r="221" spans="4:13">
      <c r="H221" s="22"/>
      <c r="J221" s="102">
        <f t="shared" si="10"/>
        <v>0</v>
      </c>
      <c r="K221" s="103" t="e">
        <f>IF(J221="","",#REF!)</f>
        <v>#REF!</v>
      </c>
      <c r="L221" s="103" t="e">
        <f>IF(J221="","",#REF!)</f>
        <v>#REF!</v>
      </c>
      <c r="M221" s="104">
        <f t="shared" si="11"/>
        <v>0</v>
      </c>
    </row>
    <row r="222" spans="4:13">
      <c r="H222" s="22"/>
      <c r="J222" s="102">
        <f t="shared" si="10"/>
        <v>0</v>
      </c>
      <c r="K222" s="103" t="e">
        <f>IF(J222="","",#REF!)</f>
        <v>#REF!</v>
      </c>
      <c r="L222" s="103" t="e">
        <f>IF(J222="","",#REF!)</f>
        <v>#REF!</v>
      </c>
      <c r="M222" s="104">
        <f t="shared" si="11"/>
        <v>0</v>
      </c>
    </row>
    <row r="223" spans="4:13">
      <c r="H223" s="22"/>
      <c r="J223" s="102">
        <f t="shared" si="10"/>
        <v>0</v>
      </c>
      <c r="K223" s="103" t="e">
        <f>IF(J223="","",#REF!)</f>
        <v>#REF!</v>
      </c>
      <c r="L223" s="103" t="e">
        <f>IF(J223="","",#REF!)</f>
        <v>#REF!</v>
      </c>
      <c r="M223" s="104">
        <f t="shared" si="11"/>
        <v>0</v>
      </c>
    </row>
    <row r="224" spans="4:13">
      <c r="H224" s="22"/>
      <c r="J224" s="102">
        <f t="shared" si="10"/>
        <v>0</v>
      </c>
      <c r="K224" s="103" t="e">
        <f>IF(J224="","",#REF!)</f>
        <v>#REF!</v>
      </c>
      <c r="L224" s="103" t="e">
        <f>IF(J224="","",#REF!)</f>
        <v>#REF!</v>
      </c>
      <c r="M224" s="104">
        <f t="shared" si="11"/>
        <v>0</v>
      </c>
    </row>
    <row r="225" spans="8:13">
      <c r="H225" s="22"/>
      <c r="J225" s="102">
        <f t="shared" si="10"/>
        <v>0</v>
      </c>
      <c r="K225" s="103" t="e">
        <f>IF(J225="","",#REF!)</f>
        <v>#REF!</v>
      </c>
      <c r="L225" s="103" t="e">
        <f>IF(J225="","",#REF!)</f>
        <v>#REF!</v>
      </c>
      <c r="M225" s="104">
        <f t="shared" si="11"/>
        <v>0</v>
      </c>
    </row>
    <row r="226" spans="8:13">
      <c r="H226" s="22"/>
      <c r="J226" s="102">
        <f t="shared" si="10"/>
        <v>0</v>
      </c>
      <c r="K226" s="103" t="e">
        <f>IF(J226="","",#REF!)</f>
        <v>#REF!</v>
      </c>
      <c r="L226" s="103" t="e">
        <f>IF(J226="","",#REF!)</f>
        <v>#REF!</v>
      </c>
      <c r="M226" s="104">
        <f t="shared" si="11"/>
        <v>0</v>
      </c>
    </row>
    <row r="227" spans="8:13">
      <c r="H227" s="22"/>
      <c r="J227" s="102">
        <f t="shared" si="10"/>
        <v>0</v>
      </c>
      <c r="K227" s="103" t="e">
        <f>IF(J227="","",#REF!)</f>
        <v>#REF!</v>
      </c>
      <c r="L227" s="103" t="e">
        <f>IF(J227="","",#REF!)</f>
        <v>#REF!</v>
      </c>
      <c r="M227" s="104">
        <f t="shared" si="11"/>
        <v>0</v>
      </c>
    </row>
    <row r="228" spans="8:13">
      <c r="H228" s="22"/>
      <c r="J228" s="102">
        <f t="shared" si="10"/>
        <v>0</v>
      </c>
      <c r="K228" s="103" t="e">
        <f>IF(J228="","",#REF!)</f>
        <v>#REF!</v>
      </c>
      <c r="L228" s="103" t="e">
        <f>IF(J228="","",#REF!)</f>
        <v>#REF!</v>
      </c>
      <c r="M228" s="104">
        <f t="shared" si="11"/>
        <v>0</v>
      </c>
    </row>
    <row r="229" spans="8:13">
      <c r="H229" s="22"/>
      <c r="J229" s="102">
        <f t="shared" si="10"/>
        <v>0</v>
      </c>
      <c r="K229" s="103" t="e">
        <f>IF(J229="","",#REF!)</f>
        <v>#REF!</v>
      </c>
      <c r="L229" s="103" t="e">
        <f>IF(J229="","",#REF!)</f>
        <v>#REF!</v>
      </c>
      <c r="M229" s="104">
        <f t="shared" si="11"/>
        <v>0</v>
      </c>
    </row>
    <row r="230" spans="8:13">
      <c r="H230" s="22"/>
      <c r="J230" s="102">
        <f t="shared" si="10"/>
        <v>0</v>
      </c>
      <c r="K230" s="103" t="e">
        <f>IF(J230="","",#REF!)</f>
        <v>#REF!</v>
      </c>
      <c r="L230" s="103" t="e">
        <f>IF(J230="","",#REF!)</f>
        <v>#REF!</v>
      </c>
      <c r="M230" s="104">
        <f t="shared" si="11"/>
        <v>0</v>
      </c>
    </row>
    <row r="231" spans="8:13">
      <c r="H231" s="22"/>
      <c r="J231" s="102">
        <f t="shared" si="10"/>
        <v>0</v>
      </c>
      <c r="K231" s="103" t="e">
        <f>IF(J231="","",#REF!)</f>
        <v>#REF!</v>
      </c>
      <c r="L231" s="103" t="e">
        <f>IF(J231="","",#REF!)</f>
        <v>#REF!</v>
      </c>
      <c r="M231" s="104">
        <f t="shared" si="11"/>
        <v>0</v>
      </c>
    </row>
    <row r="232" spans="8:13">
      <c r="H232" s="22"/>
      <c r="J232" s="102">
        <f t="shared" si="10"/>
        <v>0</v>
      </c>
      <c r="K232" s="103" t="e">
        <f>IF(J232="","",#REF!)</f>
        <v>#REF!</v>
      </c>
      <c r="L232" s="103" t="e">
        <f>IF(J232="","",#REF!)</f>
        <v>#REF!</v>
      </c>
      <c r="M232" s="104">
        <f t="shared" si="11"/>
        <v>0</v>
      </c>
    </row>
    <row r="233" spans="8:13">
      <c r="H233" s="22"/>
      <c r="J233" s="102">
        <f t="shared" si="10"/>
        <v>0</v>
      </c>
      <c r="K233" s="103" t="e">
        <f>IF(J233="","",#REF!)</f>
        <v>#REF!</v>
      </c>
      <c r="L233" s="103" t="e">
        <f>IF(J233="","",#REF!)</f>
        <v>#REF!</v>
      </c>
      <c r="M233" s="104">
        <f t="shared" si="11"/>
        <v>0</v>
      </c>
    </row>
    <row r="234" spans="8:13">
      <c r="H234" s="22"/>
      <c r="J234" s="102">
        <f t="shared" si="10"/>
        <v>0</v>
      </c>
      <c r="K234" s="103" t="e">
        <f>IF(J234="","",#REF!)</f>
        <v>#REF!</v>
      </c>
      <c r="L234" s="103" t="e">
        <f>IF(J234="","",#REF!)</f>
        <v>#REF!</v>
      </c>
      <c r="M234" s="104">
        <f t="shared" si="11"/>
        <v>0</v>
      </c>
    </row>
    <row r="235" spans="8:13">
      <c r="H235" s="22"/>
      <c r="J235" s="102">
        <f t="shared" si="10"/>
        <v>0</v>
      </c>
      <c r="K235" s="103" t="e">
        <f>IF(J235="","",#REF!)</f>
        <v>#REF!</v>
      </c>
      <c r="L235" s="103" t="e">
        <f>IF(J235="","",#REF!)</f>
        <v>#REF!</v>
      </c>
      <c r="M235" s="104">
        <f t="shared" si="11"/>
        <v>0</v>
      </c>
    </row>
    <row r="236" spans="8:13">
      <c r="H236" s="22"/>
      <c r="J236" s="102">
        <f t="shared" si="10"/>
        <v>0</v>
      </c>
      <c r="K236" s="103" t="e">
        <f>IF(J236="","",#REF!)</f>
        <v>#REF!</v>
      </c>
      <c r="L236" s="103" t="e">
        <f>IF(J236="","",#REF!)</f>
        <v>#REF!</v>
      </c>
      <c r="M236" s="104">
        <f t="shared" si="11"/>
        <v>0</v>
      </c>
    </row>
    <row r="237" spans="8:13">
      <c r="H237" s="22"/>
      <c r="J237" s="102">
        <f t="shared" si="10"/>
        <v>0</v>
      </c>
      <c r="K237" s="103" t="e">
        <f>IF(J237="","",#REF!)</f>
        <v>#REF!</v>
      </c>
      <c r="L237" s="103" t="e">
        <f>IF(J237="","",#REF!)</f>
        <v>#REF!</v>
      </c>
      <c r="M237" s="104">
        <f t="shared" si="11"/>
        <v>0</v>
      </c>
    </row>
    <row r="238" spans="8:13">
      <c r="H238" s="22"/>
      <c r="J238" s="102">
        <f t="shared" si="10"/>
        <v>0</v>
      </c>
      <c r="K238" s="103" t="e">
        <f>IF(J238="","",#REF!)</f>
        <v>#REF!</v>
      </c>
      <c r="L238" s="103" t="e">
        <f>IF(J238="","",#REF!)</f>
        <v>#REF!</v>
      </c>
      <c r="M238" s="104">
        <f t="shared" si="11"/>
        <v>0</v>
      </c>
    </row>
    <row r="239" spans="8:13">
      <c r="H239" s="22"/>
      <c r="J239" s="102">
        <f t="shared" si="10"/>
        <v>0</v>
      </c>
      <c r="K239" s="103" t="e">
        <f>IF(J239="","",#REF!)</f>
        <v>#REF!</v>
      </c>
      <c r="L239" s="103" t="e">
        <f>IF(J239="","",#REF!)</f>
        <v>#REF!</v>
      </c>
      <c r="M239" s="104">
        <f t="shared" si="11"/>
        <v>0</v>
      </c>
    </row>
    <row r="240" spans="8:13">
      <c r="H240" s="22"/>
      <c r="J240" s="102">
        <f t="shared" si="10"/>
        <v>0</v>
      </c>
      <c r="K240" s="103" t="e">
        <f>IF(J240="","",#REF!)</f>
        <v>#REF!</v>
      </c>
      <c r="L240" s="103" t="e">
        <f>IF(J240="","",#REF!)</f>
        <v>#REF!</v>
      </c>
      <c r="M240" s="104">
        <f t="shared" si="11"/>
        <v>0</v>
      </c>
    </row>
    <row r="241" spans="8:13">
      <c r="H241" s="22"/>
      <c r="J241" s="102">
        <f t="shared" si="10"/>
        <v>0</v>
      </c>
      <c r="K241" s="103" t="e">
        <f>IF(J241="","",#REF!)</f>
        <v>#REF!</v>
      </c>
      <c r="L241" s="103" t="e">
        <f>IF(J241="","",#REF!)</f>
        <v>#REF!</v>
      </c>
      <c r="M241" s="104">
        <f t="shared" si="11"/>
        <v>0</v>
      </c>
    </row>
    <row r="242" spans="8:13">
      <c r="H242" s="22"/>
      <c r="J242" s="102">
        <f t="shared" si="10"/>
        <v>0</v>
      </c>
      <c r="K242" s="103" t="e">
        <f>IF(J242="","",#REF!)</f>
        <v>#REF!</v>
      </c>
      <c r="L242" s="103" t="e">
        <f>IF(J242="","",#REF!)</f>
        <v>#REF!</v>
      </c>
      <c r="M242" s="104">
        <f t="shared" si="11"/>
        <v>0</v>
      </c>
    </row>
    <row r="243" spans="8:13">
      <c r="H243" s="22"/>
      <c r="J243" s="102">
        <f t="shared" si="10"/>
        <v>0</v>
      </c>
      <c r="K243" s="103" t="e">
        <f>IF(J243="","",#REF!)</f>
        <v>#REF!</v>
      </c>
      <c r="L243" s="103" t="e">
        <f>IF(J243="","",#REF!)</f>
        <v>#REF!</v>
      </c>
      <c r="M243" s="104">
        <f t="shared" si="11"/>
        <v>0</v>
      </c>
    </row>
    <row r="244" spans="8:13">
      <c r="H244" s="22"/>
      <c r="J244" s="102">
        <f t="shared" si="10"/>
        <v>0</v>
      </c>
      <c r="K244" s="103" t="e">
        <f>IF(J244="","",#REF!)</f>
        <v>#REF!</v>
      </c>
      <c r="L244" s="103" t="e">
        <f>IF(J244="","",#REF!)</f>
        <v>#REF!</v>
      </c>
      <c r="M244" s="104">
        <f t="shared" si="11"/>
        <v>0</v>
      </c>
    </row>
    <row r="245" spans="8:13">
      <c r="H245" s="22"/>
      <c r="J245" s="102">
        <f t="shared" si="10"/>
        <v>0</v>
      </c>
      <c r="K245" s="103" t="e">
        <f>IF(J245="","",#REF!)</f>
        <v>#REF!</v>
      </c>
      <c r="L245" s="103" t="e">
        <f>IF(J245="","",#REF!)</f>
        <v>#REF!</v>
      </c>
      <c r="M245" s="104">
        <f t="shared" si="11"/>
        <v>0</v>
      </c>
    </row>
    <row r="246" spans="8:13">
      <c r="H246" s="22"/>
      <c r="J246" s="102">
        <f t="shared" si="10"/>
        <v>0</v>
      </c>
      <c r="K246" s="103" t="e">
        <f>IF(J246="","",#REF!)</f>
        <v>#REF!</v>
      </c>
      <c r="L246" s="103" t="e">
        <f>IF(J246="","",#REF!)</f>
        <v>#REF!</v>
      </c>
      <c r="M246" s="104">
        <f t="shared" si="11"/>
        <v>0</v>
      </c>
    </row>
    <row r="247" spans="8:13">
      <c r="H247" s="22"/>
      <c r="J247" s="102">
        <f t="shared" si="10"/>
        <v>0</v>
      </c>
      <c r="K247" s="103" t="e">
        <f>IF(J247="","",#REF!)</f>
        <v>#REF!</v>
      </c>
      <c r="L247" s="103" t="e">
        <f>IF(J247="","",#REF!)</f>
        <v>#REF!</v>
      </c>
      <c r="M247" s="104">
        <f t="shared" si="11"/>
        <v>0</v>
      </c>
    </row>
    <row r="248" spans="8:13">
      <c r="H248" s="22"/>
      <c r="J248" s="102">
        <f t="shared" si="10"/>
        <v>0</v>
      </c>
      <c r="K248" s="103" t="e">
        <f>IF(J248="","",#REF!)</f>
        <v>#REF!</v>
      </c>
      <c r="L248" s="103" t="e">
        <f>IF(J248="","",#REF!)</f>
        <v>#REF!</v>
      </c>
      <c r="M248" s="104">
        <f t="shared" si="11"/>
        <v>0</v>
      </c>
    </row>
    <row r="249" spans="8:13">
      <c r="H249" s="22"/>
      <c r="J249" s="102">
        <f t="shared" si="10"/>
        <v>0</v>
      </c>
      <c r="K249" s="103" t="e">
        <f>IF(J249="","",#REF!)</f>
        <v>#REF!</v>
      </c>
      <c r="L249" s="103" t="e">
        <f>IF(J249="","",#REF!)</f>
        <v>#REF!</v>
      </c>
      <c r="M249" s="104">
        <f t="shared" si="11"/>
        <v>0</v>
      </c>
    </row>
    <row r="250" spans="8:13">
      <c r="H250" s="22"/>
      <c r="J250" s="102">
        <f t="shared" si="10"/>
        <v>0</v>
      </c>
      <c r="K250" s="103" t="e">
        <f>IF(J250="","",#REF!)</f>
        <v>#REF!</v>
      </c>
      <c r="L250" s="103" t="e">
        <f>IF(J250="","",#REF!)</f>
        <v>#REF!</v>
      </c>
      <c r="M250" s="104">
        <f t="shared" si="11"/>
        <v>0</v>
      </c>
    </row>
    <row r="251" spans="8:13">
      <c r="H251" s="22"/>
      <c r="J251" s="102">
        <f t="shared" si="10"/>
        <v>0</v>
      </c>
      <c r="K251" s="103" t="e">
        <f>IF(J251="","",#REF!)</f>
        <v>#REF!</v>
      </c>
      <c r="L251" s="103" t="e">
        <f>IF(J251="","",#REF!)</f>
        <v>#REF!</v>
      </c>
      <c r="M251" s="104">
        <f t="shared" si="11"/>
        <v>0</v>
      </c>
    </row>
    <row r="252" spans="8:13">
      <c r="H252" s="22"/>
      <c r="J252" s="102">
        <f t="shared" si="10"/>
        <v>0</v>
      </c>
      <c r="K252" s="103" t="e">
        <f>IF(J252="","",#REF!)</f>
        <v>#REF!</v>
      </c>
      <c r="L252" s="103" t="e">
        <f>IF(J252="","",#REF!)</f>
        <v>#REF!</v>
      </c>
      <c r="M252" s="104">
        <f t="shared" si="11"/>
        <v>0</v>
      </c>
    </row>
    <row r="253" spans="8:13">
      <c r="H253" s="22"/>
      <c r="J253" s="102">
        <f t="shared" si="10"/>
        <v>0</v>
      </c>
      <c r="K253" s="103" t="e">
        <f>IF(J253="","",#REF!)</f>
        <v>#REF!</v>
      </c>
      <c r="L253" s="103" t="e">
        <f>IF(J253="","",#REF!)</f>
        <v>#REF!</v>
      </c>
      <c r="M253" s="104">
        <f t="shared" si="11"/>
        <v>0</v>
      </c>
    </row>
    <row r="254" spans="8:13">
      <c r="H254" s="22"/>
      <c r="J254" s="102">
        <f t="shared" si="10"/>
        <v>0</v>
      </c>
      <c r="K254" s="103" t="e">
        <f>IF(J254="","",#REF!)</f>
        <v>#REF!</v>
      </c>
      <c r="L254" s="103" t="e">
        <f>IF(J254="","",#REF!)</f>
        <v>#REF!</v>
      </c>
      <c r="M254" s="104">
        <f t="shared" si="11"/>
        <v>0</v>
      </c>
    </row>
    <row r="255" spans="8:13">
      <c r="H255" s="22"/>
      <c r="J255" s="102">
        <f t="shared" si="10"/>
        <v>0</v>
      </c>
      <c r="K255" s="103" t="e">
        <f>IF(J255="","",#REF!)</f>
        <v>#REF!</v>
      </c>
      <c r="L255" s="103" t="e">
        <f>IF(J255="","",#REF!)</f>
        <v>#REF!</v>
      </c>
      <c r="M255" s="104">
        <f t="shared" si="11"/>
        <v>0</v>
      </c>
    </row>
    <row r="256" spans="8:13">
      <c r="H256" s="22"/>
      <c r="J256" s="102">
        <f t="shared" si="10"/>
        <v>0</v>
      </c>
      <c r="K256" s="103" t="e">
        <f>IF(J256="","",#REF!)</f>
        <v>#REF!</v>
      </c>
      <c r="L256" s="103" t="e">
        <f>IF(J256="","",#REF!)</f>
        <v>#REF!</v>
      </c>
      <c r="M256" s="104">
        <f t="shared" si="11"/>
        <v>0</v>
      </c>
    </row>
    <row r="257" spans="8:13">
      <c r="H257" s="22"/>
      <c r="J257" s="102">
        <f t="shared" si="10"/>
        <v>0</v>
      </c>
      <c r="K257" s="103" t="e">
        <f>IF(J257="","",#REF!)</f>
        <v>#REF!</v>
      </c>
      <c r="L257" s="103" t="e">
        <f>IF(J257="","",#REF!)</f>
        <v>#REF!</v>
      </c>
      <c r="M257" s="104">
        <f t="shared" si="11"/>
        <v>0</v>
      </c>
    </row>
    <row r="258" spans="8:13">
      <c r="H258" s="22"/>
      <c r="J258" s="102">
        <f t="shared" si="10"/>
        <v>0</v>
      </c>
      <c r="K258" s="103" t="e">
        <f>IF(J258="","",#REF!)</f>
        <v>#REF!</v>
      </c>
      <c r="L258" s="103" t="e">
        <f>IF(J258="","",#REF!)</f>
        <v>#REF!</v>
      </c>
      <c r="M258" s="104">
        <f t="shared" si="11"/>
        <v>0</v>
      </c>
    </row>
    <row r="259" spans="8:13">
      <c r="H259" s="22"/>
      <c r="J259" s="102">
        <f t="shared" si="10"/>
        <v>0</v>
      </c>
      <c r="K259" s="103" t="e">
        <f>IF(J259="","",#REF!)</f>
        <v>#REF!</v>
      </c>
      <c r="L259" s="103" t="e">
        <f>IF(J259="","",#REF!)</f>
        <v>#REF!</v>
      </c>
      <c r="M259" s="104">
        <f t="shared" si="11"/>
        <v>0</v>
      </c>
    </row>
    <row r="260" spans="8:13">
      <c r="H260" s="22"/>
      <c r="J260" s="102">
        <f t="shared" si="10"/>
        <v>0</v>
      </c>
      <c r="K260" s="103" t="e">
        <f>IF(J260="","",#REF!)</f>
        <v>#REF!</v>
      </c>
      <c r="L260" s="103" t="e">
        <f>IF(J260="","",#REF!)</f>
        <v>#REF!</v>
      </c>
      <c r="M260" s="104">
        <f t="shared" si="11"/>
        <v>0</v>
      </c>
    </row>
    <row r="261" spans="8:13">
      <c r="H261" s="22"/>
      <c r="J261" s="102">
        <f t="shared" si="10"/>
        <v>0</v>
      </c>
      <c r="K261" s="103" t="e">
        <f>IF(J261="","",#REF!)</f>
        <v>#REF!</v>
      </c>
      <c r="L261" s="103" t="e">
        <f>IF(J261="","",#REF!)</f>
        <v>#REF!</v>
      </c>
      <c r="M261" s="104">
        <f t="shared" si="11"/>
        <v>0</v>
      </c>
    </row>
    <row r="262" spans="8:13">
      <c r="H262" s="22"/>
      <c r="J262" s="102">
        <f t="shared" si="10"/>
        <v>0</v>
      </c>
      <c r="K262" s="103" t="e">
        <f>IF(J262="","",#REF!)</f>
        <v>#REF!</v>
      </c>
      <c r="L262" s="103" t="e">
        <f>IF(J262="","",#REF!)</f>
        <v>#REF!</v>
      </c>
      <c r="M262" s="104">
        <f t="shared" si="11"/>
        <v>0</v>
      </c>
    </row>
    <row r="263" spans="8:13">
      <c r="H263" s="22"/>
      <c r="J263" s="102">
        <f t="shared" si="10"/>
        <v>0</v>
      </c>
      <c r="K263" s="103" t="e">
        <f>IF(J263="","",#REF!)</f>
        <v>#REF!</v>
      </c>
      <c r="L263" s="103" t="e">
        <f>IF(J263="","",#REF!)</f>
        <v>#REF!</v>
      </c>
      <c r="M263" s="104">
        <f t="shared" si="11"/>
        <v>0</v>
      </c>
    </row>
    <row r="264" spans="8:13">
      <c r="H264" s="22"/>
      <c r="J264" s="102">
        <f t="shared" si="10"/>
        <v>0</v>
      </c>
      <c r="K264" s="103" t="e">
        <f>IF(J264="","",#REF!)</f>
        <v>#REF!</v>
      </c>
      <c r="L264" s="103" t="e">
        <f>IF(J264="","",#REF!)</f>
        <v>#REF!</v>
      </c>
      <c r="M264" s="104">
        <f t="shared" si="11"/>
        <v>0</v>
      </c>
    </row>
    <row r="265" spans="8:13">
      <c r="H265" s="22"/>
      <c r="J265" s="102">
        <f t="shared" ref="J265:J328" si="13">IF(G263&lt;=$S$8,G263,"")</f>
        <v>0</v>
      </c>
      <c r="K265" s="103" t="e">
        <f>IF(J265="","",#REF!)</f>
        <v>#REF!</v>
      </c>
      <c r="L265" s="103" t="e">
        <f>IF(J265="","",#REF!)</f>
        <v>#REF!</v>
      </c>
      <c r="M265" s="104">
        <f t="shared" ref="M265:M328" si="14">IF(J265="","",H263)</f>
        <v>0</v>
      </c>
    </row>
    <row r="266" spans="8:13">
      <c r="H266" s="22"/>
      <c r="J266" s="102">
        <f t="shared" si="13"/>
        <v>0</v>
      </c>
      <c r="K266" s="103" t="e">
        <f>IF(J266="","",#REF!)</f>
        <v>#REF!</v>
      </c>
      <c r="L266" s="103" t="e">
        <f>IF(J266="","",#REF!)</f>
        <v>#REF!</v>
      </c>
      <c r="M266" s="104">
        <f t="shared" si="14"/>
        <v>0</v>
      </c>
    </row>
    <row r="267" spans="8:13">
      <c r="H267" s="22"/>
      <c r="J267" s="102">
        <f t="shared" si="13"/>
        <v>0</v>
      </c>
      <c r="K267" s="103" t="e">
        <f>IF(J267="","",#REF!)</f>
        <v>#REF!</v>
      </c>
      <c r="L267" s="103" t="e">
        <f>IF(J267="","",#REF!)</f>
        <v>#REF!</v>
      </c>
      <c r="M267" s="104">
        <f t="shared" si="14"/>
        <v>0</v>
      </c>
    </row>
    <row r="268" spans="8:13">
      <c r="H268" s="22"/>
      <c r="J268" s="102">
        <f t="shared" si="13"/>
        <v>0</v>
      </c>
      <c r="K268" s="103" t="e">
        <f>IF(J268="","",#REF!)</f>
        <v>#REF!</v>
      </c>
      <c r="L268" s="103" t="e">
        <f>IF(J268="","",#REF!)</f>
        <v>#REF!</v>
      </c>
      <c r="M268" s="104">
        <f t="shared" si="14"/>
        <v>0</v>
      </c>
    </row>
    <row r="269" spans="8:13">
      <c r="H269" s="22"/>
      <c r="J269" s="102">
        <f t="shared" si="13"/>
        <v>0</v>
      </c>
      <c r="K269" s="103" t="e">
        <f>IF(J269="","",#REF!)</f>
        <v>#REF!</v>
      </c>
      <c r="L269" s="103" t="e">
        <f>IF(J269="","",#REF!)</f>
        <v>#REF!</v>
      </c>
      <c r="M269" s="104">
        <f t="shared" si="14"/>
        <v>0</v>
      </c>
    </row>
    <row r="270" spans="8:13">
      <c r="H270" s="22"/>
      <c r="J270" s="102">
        <f t="shared" si="13"/>
        <v>0</v>
      </c>
      <c r="K270" s="103" t="e">
        <f>IF(J270="","",#REF!)</f>
        <v>#REF!</v>
      </c>
      <c r="L270" s="103" t="e">
        <f>IF(J270="","",#REF!)</f>
        <v>#REF!</v>
      </c>
      <c r="M270" s="104">
        <f t="shared" si="14"/>
        <v>0</v>
      </c>
    </row>
    <row r="271" spans="8:13">
      <c r="H271" s="22"/>
      <c r="J271" s="102">
        <f t="shared" si="13"/>
        <v>0</v>
      </c>
      <c r="K271" s="103" t="e">
        <f>IF(J271="","",#REF!)</f>
        <v>#REF!</v>
      </c>
      <c r="L271" s="103" t="e">
        <f>IF(J271="","",#REF!)</f>
        <v>#REF!</v>
      </c>
      <c r="M271" s="104">
        <f t="shared" si="14"/>
        <v>0</v>
      </c>
    </row>
    <row r="272" spans="8:13">
      <c r="H272" s="22"/>
      <c r="J272" s="102">
        <f t="shared" si="13"/>
        <v>0</v>
      </c>
      <c r="K272" s="103" t="e">
        <f>IF(J272="","",#REF!)</f>
        <v>#REF!</v>
      </c>
      <c r="L272" s="103" t="e">
        <f>IF(J272="","",#REF!)</f>
        <v>#REF!</v>
      </c>
      <c r="M272" s="104">
        <f t="shared" si="14"/>
        <v>0</v>
      </c>
    </row>
    <row r="273" spans="8:13">
      <c r="H273" s="22"/>
      <c r="J273" s="102">
        <f t="shared" si="13"/>
        <v>0</v>
      </c>
      <c r="K273" s="103" t="e">
        <f>IF(J273="","",#REF!)</f>
        <v>#REF!</v>
      </c>
      <c r="L273" s="103" t="e">
        <f>IF(J273="","",#REF!)</f>
        <v>#REF!</v>
      </c>
      <c r="M273" s="104">
        <f t="shared" si="14"/>
        <v>0</v>
      </c>
    </row>
    <row r="274" spans="8:13">
      <c r="H274" s="22"/>
      <c r="J274" s="102">
        <f t="shared" si="13"/>
        <v>0</v>
      </c>
      <c r="K274" s="103" t="e">
        <f>IF(J274="","",#REF!)</f>
        <v>#REF!</v>
      </c>
      <c r="L274" s="103" t="e">
        <f>IF(J274="","",#REF!)</f>
        <v>#REF!</v>
      </c>
      <c r="M274" s="104">
        <f t="shared" si="14"/>
        <v>0</v>
      </c>
    </row>
    <row r="275" spans="8:13">
      <c r="H275" s="22"/>
      <c r="J275" s="102">
        <f t="shared" si="13"/>
        <v>0</v>
      </c>
      <c r="K275" s="103" t="e">
        <f>IF(J275="","",#REF!)</f>
        <v>#REF!</v>
      </c>
      <c r="L275" s="103" t="e">
        <f>IF(J275="","",#REF!)</f>
        <v>#REF!</v>
      </c>
      <c r="M275" s="104">
        <f t="shared" si="14"/>
        <v>0</v>
      </c>
    </row>
    <row r="276" spans="8:13">
      <c r="H276" s="22"/>
      <c r="J276" s="102">
        <f t="shared" si="13"/>
        <v>0</v>
      </c>
      <c r="K276" s="103" t="e">
        <f>IF(J276="","",#REF!)</f>
        <v>#REF!</v>
      </c>
      <c r="L276" s="103" t="e">
        <f>IF(J276="","",#REF!)</f>
        <v>#REF!</v>
      </c>
      <c r="M276" s="104">
        <f t="shared" si="14"/>
        <v>0</v>
      </c>
    </row>
    <row r="277" spans="8:13">
      <c r="H277" s="22"/>
      <c r="J277" s="102">
        <f t="shared" si="13"/>
        <v>0</v>
      </c>
      <c r="K277" s="103" t="e">
        <f>IF(J277="","",#REF!)</f>
        <v>#REF!</v>
      </c>
      <c r="L277" s="103" t="e">
        <f>IF(J277="","",#REF!)</f>
        <v>#REF!</v>
      </c>
      <c r="M277" s="104">
        <f t="shared" si="14"/>
        <v>0</v>
      </c>
    </row>
    <row r="278" spans="8:13">
      <c r="H278" s="22"/>
      <c r="J278" s="102">
        <f t="shared" si="13"/>
        <v>0</v>
      </c>
      <c r="K278" s="103" t="e">
        <f>IF(J278="","",#REF!)</f>
        <v>#REF!</v>
      </c>
      <c r="L278" s="103" t="e">
        <f>IF(J278="","",#REF!)</f>
        <v>#REF!</v>
      </c>
      <c r="M278" s="104">
        <f t="shared" si="14"/>
        <v>0</v>
      </c>
    </row>
    <row r="279" spans="8:13">
      <c r="H279" s="22"/>
      <c r="J279" s="102">
        <f t="shared" si="13"/>
        <v>0</v>
      </c>
      <c r="K279" s="103" t="e">
        <f>IF(J279="","",#REF!)</f>
        <v>#REF!</v>
      </c>
      <c r="L279" s="103" t="e">
        <f>IF(J279="","",#REF!)</f>
        <v>#REF!</v>
      </c>
      <c r="M279" s="104">
        <f t="shared" si="14"/>
        <v>0</v>
      </c>
    </row>
    <row r="280" spans="8:13">
      <c r="H280" s="22"/>
      <c r="J280" s="102">
        <f t="shared" si="13"/>
        <v>0</v>
      </c>
      <c r="K280" s="103" t="e">
        <f>IF(J280="","",#REF!)</f>
        <v>#REF!</v>
      </c>
      <c r="L280" s="103" t="e">
        <f>IF(J280="","",#REF!)</f>
        <v>#REF!</v>
      </c>
      <c r="M280" s="104">
        <f t="shared" si="14"/>
        <v>0</v>
      </c>
    </row>
    <row r="281" spans="8:13">
      <c r="H281" s="22"/>
      <c r="J281" s="102">
        <f t="shared" si="13"/>
        <v>0</v>
      </c>
      <c r="K281" s="103" t="e">
        <f>IF(J281="","",#REF!)</f>
        <v>#REF!</v>
      </c>
      <c r="L281" s="103" t="e">
        <f>IF(J281="","",#REF!)</f>
        <v>#REF!</v>
      </c>
      <c r="M281" s="104">
        <f t="shared" si="14"/>
        <v>0</v>
      </c>
    </row>
    <row r="282" spans="8:13">
      <c r="H282" s="22"/>
      <c r="J282" s="102">
        <f t="shared" si="13"/>
        <v>0</v>
      </c>
      <c r="K282" s="103" t="e">
        <f>IF(J282="","",#REF!)</f>
        <v>#REF!</v>
      </c>
      <c r="L282" s="103" t="e">
        <f>IF(J282="","",#REF!)</f>
        <v>#REF!</v>
      </c>
      <c r="M282" s="104">
        <f t="shared" si="14"/>
        <v>0</v>
      </c>
    </row>
    <row r="283" spans="8:13">
      <c r="H283" s="22"/>
      <c r="J283" s="102">
        <f t="shared" si="13"/>
        <v>0</v>
      </c>
      <c r="K283" s="103" t="e">
        <f>IF(J283="","",#REF!)</f>
        <v>#REF!</v>
      </c>
      <c r="L283" s="103" t="e">
        <f>IF(J283="","",#REF!)</f>
        <v>#REF!</v>
      </c>
      <c r="M283" s="104">
        <f t="shared" si="14"/>
        <v>0</v>
      </c>
    </row>
    <row r="284" spans="8:13">
      <c r="H284" s="22"/>
      <c r="J284" s="102">
        <f t="shared" si="13"/>
        <v>0</v>
      </c>
      <c r="K284" s="103" t="e">
        <f>IF(J284="","",#REF!)</f>
        <v>#REF!</v>
      </c>
      <c r="L284" s="103" t="e">
        <f>IF(J284="","",#REF!)</f>
        <v>#REF!</v>
      </c>
      <c r="M284" s="104">
        <f t="shared" si="14"/>
        <v>0</v>
      </c>
    </row>
    <row r="285" spans="8:13">
      <c r="H285" s="22"/>
      <c r="J285" s="102">
        <f t="shared" si="13"/>
        <v>0</v>
      </c>
      <c r="K285" s="103" t="e">
        <f>IF(J285="","",#REF!)</f>
        <v>#REF!</v>
      </c>
      <c r="L285" s="103" t="e">
        <f>IF(J285="","",#REF!)</f>
        <v>#REF!</v>
      </c>
      <c r="M285" s="104">
        <f t="shared" si="14"/>
        <v>0</v>
      </c>
    </row>
    <row r="286" spans="8:13">
      <c r="H286" s="22"/>
      <c r="J286" s="102">
        <f t="shared" si="13"/>
        <v>0</v>
      </c>
      <c r="K286" s="103" t="e">
        <f>IF(J286="","",#REF!)</f>
        <v>#REF!</v>
      </c>
      <c r="L286" s="103" t="e">
        <f>IF(J286="","",#REF!)</f>
        <v>#REF!</v>
      </c>
      <c r="M286" s="104">
        <f t="shared" si="14"/>
        <v>0</v>
      </c>
    </row>
    <row r="287" spans="8:13">
      <c r="H287" s="22"/>
      <c r="J287" s="102">
        <f t="shared" si="13"/>
        <v>0</v>
      </c>
      <c r="K287" s="103" t="e">
        <f>IF(J287="","",#REF!)</f>
        <v>#REF!</v>
      </c>
      <c r="L287" s="103" t="e">
        <f>IF(J287="","",#REF!)</f>
        <v>#REF!</v>
      </c>
      <c r="M287" s="104">
        <f t="shared" si="14"/>
        <v>0</v>
      </c>
    </row>
    <row r="288" spans="8:13">
      <c r="H288" s="22"/>
      <c r="J288" s="102">
        <f t="shared" si="13"/>
        <v>0</v>
      </c>
      <c r="K288" s="103" t="e">
        <f>IF(J288="","",#REF!)</f>
        <v>#REF!</v>
      </c>
      <c r="L288" s="103" t="e">
        <f>IF(J288="","",#REF!)</f>
        <v>#REF!</v>
      </c>
      <c r="M288" s="104">
        <f t="shared" si="14"/>
        <v>0</v>
      </c>
    </row>
    <row r="289" spans="8:13">
      <c r="H289" s="22"/>
      <c r="J289" s="102">
        <f t="shared" si="13"/>
        <v>0</v>
      </c>
      <c r="K289" s="103" t="e">
        <f>IF(J289="","",#REF!)</f>
        <v>#REF!</v>
      </c>
      <c r="L289" s="103" t="e">
        <f>IF(J289="","",#REF!)</f>
        <v>#REF!</v>
      </c>
      <c r="M289" s="104">
        <f t="shared" si="14"/>
        <v>0</v>
      </c>
    </row>
    <row r="290" spans="8:13">
      <c r="H290" s="22"/>
      <c r="J290" s="102">
        <f t="shared" si="13"/>
        <v>0</v>
      </c>
      <c r="K290" s="103" t="e">
        <f>IF(J290="","",#REF!)</f>
        <v>#REF!</v>
      </c>
      <c r="L290" s="103" t="e">
        <f>IF(J290="","",#REF!)</f>
        <v>#REF!</v>
      </c>
      <c r="M290" s="104">
        <f t="shared" si="14"/>
        <v>0</v>
      </c>
    </row>
    <row r="291" spans="8:13">
      <c r="H291" s="22"/>
      <c r="J291" s="102">
        <f t="shared" si="13"/>
        <v>0</v>
      </c>
      <c r="K291" s="103" t="e">
        <f>IF(J291="","",#REF!)</f>
        <v>#REF!</v>
      </c>
      <c r="L291" s="103" t="e">
        <f>IF(J291="","",#REF!)</f>
        <v>#REF!</v>
      </c>
      <c r="M291" s="104">
        <f t="shared" si="14"/>
        <v>0</v>
      </c>
    </row>
    <row r="292" spans="8:13">
      <c r="H292" s="22"/>
      <c r="J292" s="102">
        <f t="shared" si="13"/>
        <v>0</v>
      </c>
      <c r="K292" s="103" t="e">
        <f>IF(J292="","",#REF!)</f>
        <v>#REF!</v>
      </c>
      <c r="L292" s="103" t="e">
        <f>IF(J292="","",#REF!)</f>
        <v>#REF!</v>
      </c>
      <c r="M292" s="104">
        <f t="shared" si="14"/>
        <v>0</v>
      </c>
    </row>
    <row r="293" spans="8:13">
      <c r="H293" s="22"/>
      <c r="J293" s="102">
        <f t="shared" si="13"/>
        <v>0</v>
      </c>
      <c r="K293" s="103" t="e">
        <f>IF(J293="","",#REF!)</f>
        <v>#REF!</v>
      </c>
      <c r="L293" s="103" t="e">
        <f>IF(J293="","",#REF!)</f>
        <v>#REF!</v>
      </c>
      <c r="M293" s="104">
        <f t="shared" si="14"/>
        <v>0</v>
      </c>
    </row>
    <row r="294" spans="8:13">
      <c r="H294" s="22"/>
      <c r="J294" s="102">
        <f t="shared" si="13"/>
        <v>0</v>
      </c>
      <c r="K294" s="103" t="e">
        <f>IF(J294="","",#REF!)</f>
        <v>#REF!</v>
      </c>
      <c r="L294" s="103" t="e">
        <f>IF(J294="","",#REF!)</f>
        <v>#REF!</v>
      </c>
      <c r="M294" s="104">
        <f t="shared" si="14"/>
        <v>0</v>
      </c>
    </row>
    <row r="295" spans="8:13">
      <c r="H295" s="22"/>
      <c r="J295" s="102">
        <f t="shared" si="13"/>
        <v>0</v>
      </c>
      <c r="K295" s="103" t="e">
        <f>IF(J295="","",#REF!)</f>
        <v>#REF!</v>
      </c>
      <c r="L295" s="103" t="e">
        <f>IF(J295="","",#REF!)</f>
        <v>#REF!</v>
      </c>
      <c r="M295" s="104">
        <f t="shared" si="14"/>
        <v>0</v>
      </c>
    </row>
    <row r="296" spans="8:13">
      <c r="H296" s="22"/>
      <c r="J296" s="102">
        <f t="shared" si="13"/>
        <v>0</v>
      </c>
      <c r="K296" s="103" t="e">
        <f>IF(J296="","",#REF!)</f>
        <v>#REF!</v>
      </c>
      <c r="L296" s="103" t="e">
        <f>IF(J296="","",#REF!)</f>
        <v>#REF!</v>
      </c>
      <c r="M296" s="104">
        <f t="shared" si="14"/>
        <v>0</v>
      </c>
    </row>
    <row r="297" spans="8:13">
      <c r="H297" s="22"/>
      <c r="J297" s="102">
        <f t="shared" si="13"/>
        <v>0</v>
      </c>
      <c r="K297" s="103" t="e">
        <f>IF(J297="","",#REF!)</f>
        <v>#REF!</v>
      </c>
      <c r="L297" s="103" t="e">
        <f>IF(J297="","",#REF!)</f>
        <v>#REF!</v>
      </c>
      <c r="M297" s="104">
        <f t="shared" si="14"/>
        <v>0</v>
      </c>
    </row>
    <row r="298" spans="8:13">
      <c r="H298" s="22"/>
      <c r="J298" s="102">
        <f t="shared" si="13"/>
        <v>0</v>
      </c>
      <c r="K298" s="103" t="e">
        <f>IF(J298="","",#REF!)</f>
        <v>#REF!</v>
      </c>
      <c r="L298" s="103" t="e">
        <f>IF(J298="","",#REF!)</f>
        <v>#REF!</v>
      </c>
      <c r="M298" s="104">
        <f t="shared" si="14"/>
        <v>0</v>
      </c>
    </row>
    <row r="299" spans="8:13">
      <c r="H299" s="22"/>
      <c r="J299" s="102">
        <f t="shared" si="13"/>
        <v>0</v>
      </c>
      <c r="K299" s="103" t="e">
        <f>IF(J299="","",#REF!)</f>
        <v>#REF!</v>
      </c>
      <c r="L299" s="103" t="e">
        <f>IF(J299="","",#REF!)</f>
        <v>#REF!</v>
      </c>
      <c r="M299" s="104">
        <f t="shared" si="14"/>
        <v>0</v>
      </c>
    </row>
    <row r="300" spans="8:13">
      <c r="H300" s="22"/>
      <c r="J300" s="102">
        <f t="shared" si="13"/>
        <v>0</v>
      </c>
      <c r="K300" s="103" t="e">
        <f>IF(J300="","",#REF!)</f>
        <v>#REF!</v>
      </c>
      <c r="L300" s="103" t="e">
        <f>IF(J300="","",#REF!)</f>
        <v>#REF!</v>
      </c>
      <c r="M300" s="104">
        <f t="shared" si="14"/>
        <v>0</v>
      </c>
    </row>
    <row r="301" spans="8:13">
      <c r="H301" s="22"/>
      <c r="J301" s="102">
        <f t="shared" si="13"/>
        <v>0</v>
      </c>
      <c r="K301" s="103" t="e">
        <f>IF(J301="","",#REF!)</f>
        <v>#REF!</v>
      </c>
      <c r="L301" s="103" t="e">
        <f>IF(J301="","",#REF!)</f>
        <v>#REF!</v>
      </c>
      <c r="M301" s="104">
        <f t="shared" si="14"/>
        <v>0</v>
      </c>
    </row>
    <row r="302" spans="8:13">
      <c r="H302" s="22"/>
      <c r="J302" s="102">
        <f t="shared" si="13"/>
        <v>0</v>
      </c>
      <c r="K302" s="103" t="e">
        <f>IF(J302="","",#REF!)</f>
        <v>#REF!</v>
      </c>
      <c r="L302" s="103" t="e">
        <f>IF(J302="","",#REF!)</f>
        <v>#REF!</v>
      </c>
      <c r="M302" s="104">
        <f t="shared" si="14"/>
        <v>0</v>
      </c>
    </row>
    <row r="303" spans="8:13">
      <c r="H303" s="22"/>
      <c r="J303" s="102">
        <f t="shared" si="13"/>
        <v>0</v>
      </c>
      <c r="K303" s="103" t="e">
        <f>IF(J303="","",#REF!)</f>
        <v>#REF!</v>
      </c>
      <c r="L303" s="103" t="e">
        <f>IF(J303="","",#REF!)</f>
        <v>#REF!</v>
      </c>
      <c r="M303" s="104">
        <f t="shared" si="14"/>
        <v>0</v>
      </c>
    </row>
    <row r="304" spans="8:13">
      <c r="H304" s="22"/>
      <c r="J304" s="102">
        <f t="shared" si="13"/>
        <v>0</v>
      </c>
      <c r="K304" s="103" t="e">
        <f>IF(J304="","",#REF!)</f>
        <v>#REF!</v>
      </c>
      <c r="L304" s="103" t="e">
        <f>IF(J304="","",#REF!)</f>
        <v>#REF!</v>
      </c>
      <c r="M304" s="104">
        <f t="shared" si="14"/>
        <v>0</v>
      </c>
    </row>
    <row r="305" spans="8:13">
      <c r="H305" s="22"/>
      <c r="J305" s="102">
        <f t="shared" si="13"/>
        <v>0</v>
      </c>
      <c r="K305" s="103" t="e">
        <f>IF(J305="","",#REF!)</f>
        <v>#REF!</v>
      </c>
      <c r="L305" s="103" t="e">
        <f>IF(J305="","",#REF!)</f>
        <v>#REF!</v>
      </c>
      <c r="M305" s="104">
        <f t="shared" si="14"/>
        <v>0</v>
      </c>
    </row>
    <row r="306" spans="8:13">
      <c r="H306" s="22"/>
      <c r="J306" s="102">
        <f t="shared" si="13"/>
        <v>0</v>
      </c>
      <c r="K306" s="103" t="e">
        <f>IF(J306="","",#REF!)</f>
        <v>#REF!</v>
      </c>
      <c r="L306" s="103" t="e">
        <f>IF(J306="","",#REF!)</f>
        <v>#REF!</v>
      </c>
      <c r="M306" s="104">
        <f t="shared" si="14"/>
        <v>0</v>
      </c>
    </row>
    <row r="307" spans="8:13">
      <c r="H307" s="22"/>
      <c r="J307" s="102">
        <f t="shared" si="13"/>
        <v>0</v>
      </c>
      <c r="K307" s="103" t="e">
        <f>IF(J307="","",#REF!)</f>
        <v>#REF!</v>
      </c>
      <c r="L307" s="103" t="e">
        <f>IF(J307="","",#REF!)</f>
        <v>#REF!</v>
      </c>
      <c r="M307" s="104">
        <f t="shared" si="14"/>
        <v>0</v>
      </c>
    </row>
    <row r="308" spans="8:13">
      <c r="H308" s="22"/>
      <c r="J308" s="102">
        <f t="shared" si="13"/>
        <v>0</v>
      </c>
      <c r="K308" s="103" t="e">
        <f>IF(J308="","",#REF!)</f>
        <v>#REF!</v>
      </c>
      <c r="L308" s="103" t="e">
        <f>IF(J308="","",#REF!)</f>
        <v>#REF!</v>
      </c>
      <c r="M308" s="104">
        <f t="shared" si="14"/>
        <v>0</v>
      </c>
    </row>
    <row r="309" spans="8:13">
      <c r="H309" s="22"/>
      <c r="J309" s="102">
        <f t="shared" si="13"/>
        <v>0</v>
      </c>
      <c r="K309" s="103" t="e">
        <f>IF(J309="","",#REF!)</f>
        <v>#REF!</v>
      </c>
      <c r="L309" s="103" t="e">
        <f>IF(J309="","",#REF!)</f>
        <v>#REF!</v>
      </c>
      <c r="M309" s="104">
        <f t="shared" si="14"/>
        <v>0</v>
      </c>
    </row>
    <row r="310" spans="8:13">
      <c r="H310" s="22"/>
      <c r="J310" s="102">
        <f t="shared" si="13"/>
        <v>0</v>
      </c>
      <c r="K310" s="103" t="e">
        <f>IF(J310="","",#REF!)</f>
        <v>#REF!</v>
      </c>
      <c r="L310" s="103" t="e">
        <f>IF(J310="","",#REF!)</f>
        <v>#REF!</v>
      </c>
      <c r="M310" s="104">
        <f t="shared" si="14"/>
        <v>0</v>
      </c>
    </row>
    <row r="311" spans="8:13">
      <c r="H311" s="22"/>
      <c r="J311" s="102">
        <f t="shared" si="13"/>
        <v>0</v>
      </c>
      <c r="K311" s="103" t="e">
        <f>IF(J311="","",#REF!)</f>
        <v>#REF!</v>
      </c>
      <c r="L311" s="103" t="e">
        <f>IF(J311="","",#REF!)</f>
        <v>#REF!</v>
      </c>
      <c r="M311" s="104">
        <f t="shared" si="14"/>
        <v>0</v>
      </c>
    </row>
    <row r="312" spans="8:13">
      <c r="H312" s="22"/>
      <c r="J312" s="102">
        <f t="shared" si="13"/>
        <v>0</v>
      </c>
      <c r="K312" s="103" t="e">
        <f>IF(J312="","",#REF!)</f>
        <v>#REF!</v>
      </c>
      <c r="L312" s="103" t="e">
        <f>IF(J312="","",#REF!)</f>
        <v>#REF!</v>
      </c>
      <c r="M312" s="104">
        <f t="shared" si="14"/>
        <v>0</v>
      </c>
    </row>
    <row r="313" spans="8:13">
      <c r="H313" s="22"/>
      <c r="J313" s="102">
        <f t="shared" si="13"/>
        <v>0</v>
      </c>
      <c r="K313" s="103" t="e">
        <f>IF(J313="","",#REF!)</f>
        <v>#REF!</v>
      </c>
      <c r="L313" s="103" t="e">
        <f>IF(J313="","",#REF!)</f>
        <v>#REF!</v>
      </c>
      <c r="M313" s="104">
        <f t="shared" si="14"/>
        <v>0</v>
      </c>
    </row>
    <row r="314" spans="8:13">
      <c r="H314" s="22"/>
      <c r="J314" s="102">
        <f t="shared" si="13"/>
        <v>0</v>
      </c>
      <c r="K314" s="103" t="e">
        <f>IF(J314="","",#REF!)</f>
        <v>#REF!</v>
      </c>
      <c r="L314" s="103" t="e">
        <f>IF(J314="","",#REF!)</f>
        <v>#REF!</v>
      </c>
      <c r="M314" s="104">
        <f t="shared" si="14"/>
        <v>0</v>
      </c>
    </row>
    <row r="315" spans="8:13">
      <c r="H315" s="22"/>
      <c r="J315" s="102">
        <f t="shared" si="13"/>
        <v>0</v>
      </c>
      <c r="K315" s="103" t="e">
        <f>IF(J315="","",#REF!)</f>
        <v>#REF!</v>
      </c>
      <c r="L315" s="103" t="e">
        <f>IF(J315="","",#REF!)</f>
        <v>#REF!</v>
      </c>
      <c r="M315" s="104">
        <f t="shared" si="14"/>
        <v>0</v>
      </c>
    </row>
    <row r="316" spans="8:13">
      <c r="H316" s="22"/>
      <c r="J316" s="102">
        <f t="shared" si="13"/>
        <v>0</v>
      </c>
      <c r="K316" s="103" t="e">
        <f>IF(J316="","",#REF!)</f>
        <v>#REF!</v>
      </c>
      <c r="L316" s="103" t="e">
        <f>IF(J316="","",#REF!)</f>
        <v>#REF!</v>
      </c>
      <c r="M316" s="104">
        <f t="shared" si="14"/>
        <v>0</v>
      </c>
    </row>
    <row r="317" spans="8:13">
      <c r="H317" s="22"/>
      <c r="J317" s="102">
        <f t="shared" si="13"/>
        <v>0</v>
      </c>
      <c r="K317" s="103" t="e">
        <f>IF(J317="","",#REF!)</f>
        <v>#REF!</v>
      </c>
      <c r="L317" s="103" t="e">
        <f>IF(J317="","",#REF!)</f>
        <v>#REF!</v>
      </c>
      <c r="M317" s="104">
        <f t="shared" si="14"/>
        <v>0</v>
      </c>
    </row>
    <row r="318" spans="8:13">
      <c r="H318" s="22"/>
      <c r="J318" s="102">
        <f t="shared" si="13"/>
        <v>0</v>
      </c>
      <c r="K318" s="103" t="e">
        <f>IF(J318="","",#REF!)</f>
        <v>#REF!</v>
      </c>
      <c r="L318" s="103" t="e">
        <f>IF(J318="","",#REF!)</f>
        <v>#REF!</v>
      </c>
      <c r="M318" s="104">
        <f t="shared" si="14"/>
        <v>0</v>
      </c>
    </row>
    <row r="319" spans="8:13">
      <c r="H319" s="22"/>
      <c r="J319" s="102">
        <f t="shared" si="13"/>
        <v>0</v>
      </c>
      <c r="K319" s="103" t="e">
        <f>IF(J319="","",#REF!)</f>
        <v>#REF!</v>
      </c>
      <c r="L319" s="103" t="e">
        <f>IF(J319="","",#REF!)</f>
        <v>#REF!</v>
      </c>
      <c r="M319" s="104">
        <f t="shared" si="14"/>
        <v>0</v>
      </c>
    </row>
    <row r="320" spans="8:13">
      <c r="H320" s="22"/>
      <c r="J320" s="102">
        <f t="shared" si="13"/>
        <v>0</v>
      </c>
      <c r="K320" s="103" t="e">
        <f>IF(J320="","",#REF!)</f>
        <v>#REF!</v>
      </c>
      <c r="L320" s="103" t="e">
        <f>IF(J320="","",#REF!)</f>
        <v>#REF!</v>
      </c>
      <c r="M320" s="104">
        <f t="shared" si="14"/>
        <v>0</v>
      </c>
    </row>
    <row r="321" spans="8:13">
      <c r="H321" s="22"/>
      <c r="J321" s="102">
        <f t="shared" si="13"/>
        <v>0</v>
      </c>
      <c r="K321" s="103" t="e">
        <f>IF(J321="","",#REF!)</f>
        <v>#REF!</v>
      </c>
      <c r="L321" s="103" t="e">
        <f>IF(J321="","",#REF!)</f>
        <v>#REF!</v>
      </c>
      <c r="M321" s="104">
        <f t="shared" si="14"/>
        <v>0</v>
      </c>
    </row>
    <row r="322" spans="8:13">
      <c r="H322" s="22"/>
      <c r="J322" s="102">
        <f t="shared" si="13"/>
        <v>0</v>
      </c>
      <c r="K322" s="103" t="e">
        <f>IF(J322="","",#REF!)</f>
        <v>#REF!</v>
      </c>
      <c r="L322" s="103" t="e">
        <f>IF(J322="","",#REF!)</f>
        <v>#REF!</v>
      </c>
      <c r="M322" s="104">
        <f t="shared" si="14"/>
        <v>0</v>
      </c>
    </row>
    <row r="323" spans="8:13">
      <c r="H323" s="22"/>
      <c r="J323" s="102">
        <f t="shared" si="13"/>
        <v>0</v>
      </c>
      <c r="K323" s="103" t="e">
        <f>IF(J323="","",#REF!)</f>
        <v>#REF!</v>
      </c>
      <c r="L323" s="103" t="e">
        <f>IF(J323="","",#REF!)</f>
        <v>#REF!</v>
      </c>
      <c r="M323" s="104">
        <f t="shared" si="14"/>
        <v>0</v>
      </c>
    </row>
    <row r="324" spans="8:13">
      <c r="H324" s="22"/>
      <c r="J324" s="102">
        <f t="shared" si="13"/>
        <v>0</v>
      </c>
      <c r="K324" s="103" t="e">
        <f>IF(J324="","",#REF!)</f>
        <v>#REF!</v>
      </c>
      <c r="L324" s="103" t="e">
        <f>IF(J324="","",#REF!)</f>
        <v>#REF!</v>
      </c>
      <c r="M324" s="104">
        <f t="shared" si="14"/>
        <v>0</v>
      </c>
    </row>
    <row r="325" spans="8:13">
      <c r="H325" s="22"/>
      <c r="J325" s="102">
        <f t="shared" si="13"/>
        <v>0</v>
      </c>
      <c r="K325" s="103" t="e">
        <f>IF(J325="","",#REF!)</f>
        <v>#REF!</v>
      </c>
      <c r="L325" s="103" t="e">
        <f>IF(J325="","",#REF!)</f>
        <v>#REF!</v>
      </c>
      <c r="M325" s="104">
        <f t="shared" si="14"/>
        <v>0</v>
      </c>
    </row>
    <row r="326" spans="8:13">
      <c r="H326" s="22"/>
      <c r="J326" s="102">
        <f t="shared" si="13"/>
        <v>0</v>
      </c>
      <c r="K326" s="103" t="e">
        <f>IF(J326="","",#REF!)</f>
        <v>#REF!</v>
      </c>
      <c r="L326" s="103" t="e">
        <f>IF(J326="","",#REF!)</f>
        <v>#REF!</v>
      </c>
      <c r="M326" s="104">
        <f t="shared" si="14"/>
        <v>0</v>
      </c>
    </row>
    <row r="327" spans="8:13">
      <c r="H327" s="22"/>
      <c r="J327" s="102">
        <f t="shared" si="13"/>
        <v>0</v>
      </c>
      <c r="K327" s="103" t="e">
        <f>IF(J327="","",#REF!)</f>
        <v>#REF!</v>
      </c>
      <c r="L327" s="103" t="e">
        <f>IF(J327="","",#REF!)</f>
        <v>#REF!</v>
      </c>
      <c r="M327" s="104">
        <f t="shared" si="14"/>
        <v>0</v>
      </c>
    </row>
    <row r="328" spans="8:13">
      <c r="H328" s="22"/>
      <c r="J328" s="102">
        <f t="shared" si="13"/>
        <v>0</v>
      </c>
      <c r="K328" s="103" t="e">
        <f>IF(J328="","",#REF!)</f>
        <v>#REF!</v>
      </c>
      <c r="L328" s="103" t="e">
        <f>IF(J328="","",#REF!)</f>
        <v>#REF!</v>
      </c>
      <c r="M328" s="104">
        <f t="shared" si="14"/>
        <v>0</v>
      </c>
    </row>
    <row r="329" spans="8:13">
      <c r="H329" s="22"/>
      <c r="J329" s="102">
        <f t="shared" ref="J329:J392" si="15">IF(G327&lt;=$S$8,G327,"")</f>
        <v>0</v>
      </c>
      <c r="K329" s="103" t="e">
        <f>IF(J329="","",#REF!)</f>
        <v>#REF!</v>
      </c>
      <c r="L329" s="103" t="e">
        <f>IF(J329="","",#REF!)</f>
        <v>#REF!</v>
      </c>
      <c r="M329" s="104">
        <f t="shared" ref="M329:M392" si="16">IF(J329="","",H327)</f>
        <v>0</v>
      </c>
    </row>
    <row r="330" spans="8:13">
      <c r="H330" s="22"/>
      <c r="J330" s="102">
        <f t="shared" si="15"/>
        <v>0</v>
      </c>
      <c r="K330" s="103" t="e">
        <f>IF(J330="","",#REF!)</f>
        <v>#REF!</v>
      </c>
      <c r="L330" s="103" t="e">
        <f>IF(J330="","",#REF!)</f>
        <v>#REF!</v>
      </c>
      <c r="M330" s="104">
        <f t="shared" si="16"/>
        <v>0</v>
      </c>
    </row>
    <row r="331" spans="8:13">
      <c r="H331" s="22"/>
      <c r="J331" s="102">
        <f t="shared" si="15"/>
        <v>0</v>
      </c>
      <c r="K331" s="103" t="e">
        <f>IF(J331="","",#REF!)</f>
        <v>#REF!</v>
      </c>
      <c r="L331" s="103" t="e">
        <f>IF(J331="","",#REF!)</f>
        <v>#REF!</v>
      </c>
      <c r="M331" s="104">
        <f t="shared" si="16"/>
        <v>0</v>
      </c>
    </row>
    <row r="332" spans="8:13">
      <c r="H332" s="22"/>
      <c r="J332" s="102">
        <f t="shared" si="15"/>
        <v>0</v>
      </c>
      <c r="K332" s="103" t="e">
        <f>IF(J332="","",#REF!)</f>
        <v>#REF!</v>
      </c>
      <c r="L332" s="103" t="e">
        <f>IF(J332="","",#REF!)</f>
        <v>#REF!</v>
      </c>
      <c r="M332" s="104">
        <f t="shared" si="16"/>
        <v>0</v>
      </c>
    </row>
    <row r="333" spans="8:13">
      <c r="H333" s="22"/>
      <c r="J333" s="102">
        <f t="shared" si="15"/>
        <v>0</v>
      </c>
      <c r="K333" s="103" t="e">
        <f>IF(J333="","",#REF!)</f>
        <v>#REF!</v>
      </c>
      <c r="L333" s="103" t="e">
        <f>IF(J333="","",#REF!)</f>
        <v>#REF!</v>
      </c>
      <c r="M333" s="104">
        <f t="shared" si="16"/>
        <v>0</v>
      </c>
    </row>
    <row r="334" spans="8:13">
      <c r="H334" s="22"/>
      <c r="J334" s="102">
        <f t="shared" si="15"/>
        <v>0</v>
      </c>
      <c r="K334" s="103" t="e">
        <f>IF(J334="","",#REF!)</f>
        <v>#REF!</v>
      </c>
      <c r="L334" s="103" t="e">
        <f>IF(J334="","",#REF!)</f>
        <v>#REF!</v>
      </c>
      <c r="M334" s="104">
        <f t="shared" si="16"/>
        <v>0</v>
      </c>
    </row>
    <row r="335" spans="8:13">
      <c r="H335" s="22"/>
      <c r="J335" s="102">
        <f t="shared" si="15"/>
        <v>0</v>
      </c>
      <c r="K335" s="103" t="e">
        <f>IF(J335="","",#REF!)</f>
        <v>#REF!</v>
      </c>
      <c r="L335" s="103" t="e">
        <f>IF(J335="","",#REF!)</f>
        <v>#REF!</v>
      </c>
      <c r="M335" s="104">
        <f t="shared" si="16"/>
        <v>0</v>
      </c>
    </row>
    <row r="336" spans="8:13">
      <c r="H336" s="22"/>
      <c r="J336" s="102">
        <f t="shared" si="15"/>
        <v>0</v>
      </c>
      <c r="K336" s="103" t="e">
        <f>IF(J336="","",#REF!)</f>
        <v>#REF!</v>
      </c>
      <c r="L336" s="103" t="e">
        <f>IF(J336="","",#REF!)</f>
        <v>#REF!</v>
      </c>
      <c r="M336" s="104">
        <f t="shared" si="16"/>
        <v>0</v>
      </c>
    </row>
    <row r="337" spans="8:13">
      <c r="H337" s="22"/>
      <c r="J337" s="102">
        <f t="shared" si="15"/>
        <v>0</v>
      </c>
      <c r="K337" s="103" t="e">
        <f>IF(J337="","",#REF!)</f>
        <v>#REF!</v>
      </c>
      <c r="L337" s="103" t="e">
        <f>IF(J337="","",#REF!)</f>
        <v>#REF!</v>
      </c>
      <c r="M337" s="104">
        <f t="shared" si="16"/>
        <v>0</v>
      </c>
    </row>
    <row r="338" spans="8:13">
      <c r="H338" s="22"/>
      <c r="J338" s="102">
        <f t="shared" si="15"/>
        <v>0</v>
      </c>
      <c r="K338" s="103" t="e">
        <f>IF(J338="","",#REF!)</f>
        <v>#REF!</v>
      </c>
      <c r="L338" s="103" t="e">
        <f>IF(J338="","",#REF!)</f>
        <v>#REF!</v>
      </c>
      <c r="M338" s="104">
        <f t="shared" si="16"/>
        <v>0</v>
      </c>
    </row>
    <row r="339" spans="8:13">
      <c r="H339" s="22"/>
      <c r="J339" s="102">
        <f t="shared" si="15"/>
        <v>0</v>
      </c>
      <c r="K339" s="103" t="e">
        <f>IF(J339="","",#REF!)</f>
        <v>#REF!</v>
      </c>
      <c r="L339" s="103" t="e">
        <f>IF(J339="","",#REF!)</f>
        <v>#REF!</v>
      </c>
      <c r="M339" s="104">
        <f t="shared" si="16"/>
        <v>0</v>
      </c>
    </row>
    <row r="340" spans="8:13">
      <c r="H340" s="22"/>
      <c r="J340" s="102">
        <f t="shared" si="15"/>
        <v>0</v>
      </c>
      <c r="K340" s="103" t="e">
        <f>IF(J340="","",#REF!)</f>
        <v>#REF!</v>
      </c>
      <c r="L340" s="103" t="e">
        <f>IF(J340="","",#REF!)</f>
        <v>#REF!</v>
      </c>
      <c r="M340" s="104">
        <f t="shared" si="16"/>
        <v>0</v>
      </c>
    </row>
    <row r="341" spans="8:13">
      <c r="H341" s="22"/>
      <c r="J341" s="102">
        <f t="shared" si="15"/>
        <v>0</v>
      </c>
      <c r="K341" s="103" t="e">
        <f>IF(J341="","",#REF!)</f>
        <v>#REF!</v>
      </c>
      <c r="L341" s="103" t="e">
        <f>IF(J341="","",#REF!)</f>
        <v>#REF!</v>
      </c>
      <c r="M341" s="104">
        <f t="shared" si="16"/>
        <v>0</v>
      </c>
    </row>
    <row r="342" spans="8:13">
      <c r="H342" s="22"/>
      <c r="J342" s="102">
        <f t="shared" si="15"/>
        <v>0</v>
      </c>
      <c r="K342" s="103" t="e">
        <f>IF(J342="","",#REF!)</f>
        <v>#REF!</v>
      </c>
      <c r="L342" s="103" t="e">
        <f>IF(J342="","",#REF!)</f>
        <v>#REF!</v>
      </c>
      <c r="M342" s="104">
        <f t="shared" si="16"/>
        <v>0</v>
      </c>
    </row>
    <row r="343" spans="8:13">
      <c r="H343" s="22"/>
      <c r="J343" s="102">
        <f t="shared" si="15"/>
        <v>0</v>
      </c>
      <c r="K343" s="103" t="e">
        <f>IF(J343="","",#REF!)</f>
        <v>#REF!</v>
      </c>
      <c r="L343" s="103" t="e">
        <f>IF(J343="","",#REF!)</f>
        <v>#REF!</v>
      </c>
      <c r="M343" s="104">
        <f t="shared" si="16"/>
        <v>0</v>
      </c>
    </row>
    <row r="344" spans="8:13">
      <c r="H344" s="22"/>
      <c r="J344" s="102">
        <f t="shared" si="15"/>
        <v>0</v>
      </c>
      <c r="K344" s="103" t="e">
        <f>IF(J344="","",#REF!)</f>
        <v>#REF!</v>
      </c>
      <c r="L344" s="103" t="e">
        <f>IF(J344="","",#REF!)</f>
        <v>#REF!</v>
      </c>
      <c r="M344" s="104">
        <f t="shared" si="16"/>
        <v>0</v>
      </c>
    </row>
    <row r="345" spans="8:13">
      <c r="H345" s="22"/>
      <c r="J345" s="102">
        <f t="shared" si="15"/>
        <v>0</v>
      </c>
      <c r="K345" s="103" t="e">
        <f>IF(J345="","",#REF!)</f>
        <v>#REF!</v>
      </c>
      <c r="L345" s="103" t="e">
        <f>IF(J345="","",#REF!)</f>
        <v>#REF!</v>
      </c>
      <c r="M345" s="104">
        <f t="shared" si="16"/>
        <v>0</v>
      </c>
    </row>
    <row r="346" spans="8:13">
      <c r="H346" s="22"/>
      <c r="J346" s="102">
        <f t="shared" si="15"/>
        <v>0</v>
      </c>
      <c r="K346" s="103" t="e">
        <f>IF(J346="","",#REF!)</f>
        <v>#REF!</v>
      </c>
      <c r="L346" s="103" t="e">
        <f>IF(J346="","",#REF!)</f>
        <v>#REF!</v>
      </c>
      <c r="M346" s="104">
        <f t="shared" si="16"/>
        <v>0</v>
      </c>
    </row>
    <row r="347" spans="8:13">
      <c r="H347" s="22"/>
      <c r="J347" s="102">
        <f t="shared" si="15"/>
        <v>0</v>
      </c>
      <c r="K347" s="103" t="e">
        <f>IF(J347="","",#REF!)</f>
        <v>#REF!</v>
      </c>
      <c r="L347" s="103" t="e">
        <f>IF(J347="","",#REF!)</f>
        <v>#REF!</v>
      </c>
      <c r="M347" s="104">
        <f t="shared" si="16"/>
        <v>0</v>
      </c>
    </row>
    <row r="348" spans="8:13">
      <c r="H348" s="22"/>
      <c r="J348" s="102">
        <f t="shared" si="15"/>
        <v>0</v>
      </c>
      <c r="K348" s="103" t="e">
        <f>IF(J348="","",#REF!)</f>
        <v>#REF!</v>
      </c>
      <c r="L348" s="103" t="e">
        <f>IF(J348="","",#REF!)</f>
        <v>#REF!</v>
      </c>
      <c r="M348" s="104">
        <f t="shared" si="16"/>
        <v>0</v>
      </c>
    </row>
    <row r="349" spans="8:13">
      <c r="H349" s="22"/>
      <c r="J349" s="102">
        <f t="shared" si="15"/>
        <v>0</v>
      </c>
      <c r="K349" s="103" t="e">
        <f>IF(J349="","",#REF!)</f>
        <v>#REF!</v>
      </c>
      <c r="L349" s="103" t="e">
        <f>IF(J349="","",#REF!)</f>
        <v>#REF!</v>
      </c>
      <c r="M349" s="104">
        <f t="shared" si="16"/>
        <v>0</v>
      </c>
    </row>
    <row r="350" spans="8:13">
      <c r="H350" s="22"/>
      <c r="J350" s="102">
        <f t="shared" si="15"/>
        <v>0</v>
      </c>
      <c r="K350" s="103" t="e">
        <f>IF(J350="","",#REF!)</f>
        <v>#REF!</v>
      </c>
      <c r="L350" s="103" t="e">
        <f>IF(J350="","",#REF!)</f>
        <v>#REF!</v>
      </c>
      <c r="M350" s="104">
        <f t="shared" si="16"/>
        <v>0</v>
      </c>
    </row>
    <row r="351" spans="8:13">
      <c r="H351" s="22"/>
      <c r="J351" s="102">
        <f t="shared" si="15"/>
        <v>0</v>
      </c>
      <c r="K351" s="103" t="e">
        <f>IF(J351="","",#REF!)</f>
        <v>#REF!</v>
      </c>
      <c r="L351" s="103" t="e">
        <f>IF(J351="","",#REF!)</f>
        <v>#REF!</v>
      </c>
      <c r="M351" s="104">
        <f t="shared" si="16"/>
        <v>0</v>
      </c>
    </row>
    <row r="352" spans="8:13">
      <c r="H352" s="22"/>
      <c r="J352" s="102">
        <f t="shared" si="15"/>
        <v>0</v>
      </c>
      <c r="K352" s="103" t="e">
        <f>IF(J352="","",#REF!)</f>
        <v>#REF!</v>
      </c>
      <c r="L352" s="103" t="e">
        <f>IF(J352="","",#REF!)</f>
        <v>#REF!</v>
      </c>
      <c r="M352" s="104">
        <f t="shared" si="16"/>
        <v>0</v>
      </c>
    </row>
    <row r="353" spans="8:13">
      <c r="H353" s="22"/>
      <c r="J353" s="102">
        <f t="shared" si="15"/>
        <v>0</v>
      </c>
      <c r="K353" s="103" t="e">
        <f>IF(J353="","",#REF!)</f>
        <v>#REF!</v>
      </c>
      <c r="L353" s="103" t="e">
        <f>IF(J353="","",#REF!)</f>
        <v>#REF!</v>
      </c>
      <c r="M353" s="104">
        <f t="shared" si="16"/>
        <v>0</v>
      </c>
    </row>
    <row r="354" spans="8:13">
      <c r="H354" s="22"/>
      <c r="J354" s="102">
        <f t="shared" si="15"/>
        <v>0</v>
      </c>
      <c r="K354" s="103" t="e">
        <f>IF(J354="","",#REF!)</f>
        <v>#REF!</v>
      </c>
      <c r="L354" s="103" t="e">
        <f>IF(J354="","",#REF!)</f>
        <v>#REF!</v>
      </c>
      <c r="M354" s="104">
        <f t="shared" si="16"/>
        <v>0</v>
      </c>
    </row>
    <row r="355" spans="8:13">
      <c r="H355" s="22"/>
      <c r="J355" s="102">
        <f t="shared" si="15"/>
        <v>0</v>
      </c>
      <c r="K355" s="103" t="e">
        <f>IF(J355="","",#REF!)</f>
        <v>#REF!</v>
      </c>
      <c r="L355" s="103" t="e">
        <f>IF(J355="","",#REF!)</f>
        <v>#REF!</v>
      </c>
      <c r="M355" s="104">
        <f t="shared" si="16"/>
        <v>0</v>
      </c>
    </row>
    <row r="356" spans="8:13">
      <c r="H356" s="22"/>
      <c r="J356" s="102">
        <f t="shared" si="15"/>
        <v>0</v>
      </c>
      <c r="K356" s="103" t="e">
        <f>IF(J356="","",#REF!)</f>
        <v>#REF!</v>
      </c>
      <c r="L356" s="103" t="e">
        <f>IF(J356="","",#REF!)</f>
        <v>#REF!</v>
      </c>
      <c r="M356" s="104">
        <f t="shared" si="16"/>
        <v>0</v>
      </c>
    </row>
    <row r="357" spans="8:13">
      <c r="H357" s="22"/>
      <c r="J357" s="102">
        <f t="shared" si="15"/>
        <v>0</v>
      </c>
      <c r="K357" s="103" t="e">
        <f>IF(J357="","",#REF!)</f>
        <v>#REF!</v>
      </c>
      <c r="L357" s="103" t="e">
        <f>IF(J357="","",#REF!)</f>
        <v>#REF!</v>
      </c>
      <c r="M357" s="104">
        <f t="shared" si="16"/>
        <v>0</v>
      </c>
    </row>
    <row r="358" spans="8:13">
      <c r="H358" s="22"/>
      <c r="J358" s="102">
        <f t="shared" si="15"/>
        <v>0</v>
      </c>
      <c r="K358" s="103" t="e">
        <f>IF(J358="","",#REF!)</f>
        <v>#REF!</v>
      </c>
      <c r="L358" s="103" t="e">
        <f>IF(J358="","",#REF!)</f>
        <v>#REF!</v>
      </c>
      <c r="M358" s="104">
        <f t="shared" si="16"/>
        <v>0</v>
      </c>
    </row>
    <row r="359" spans="8:13">
      <c r="H359" s="22"/>
      <c r="J359" s="102">
        <f t="shared" si="15"/>
        <v>0</v>
      </c>
      <c r="K359" s="103" t="e">
        <f>IF(J359="","",#REF!)</f>
        <v>#REF!</v>
      </c>
      <c r="L359" s="103" t="e">
        <f>IF(J359="","",#REF!)</f>
        <v>#REF!</v>
      </c>
      <c r="M359" s="104">
        <f t="shared" si="16"/>
        <v>0</v>
      </c>
    </row>
    <row r="360" spans="8:13">
      <c r="H360" s="22"/>
      <c r="J360" s="102">
        <f t="shared" si="15"/>
        <v>0</v>
      </c>
      <c r="K360" s="103" t="e">
        <f>IF(J360="","",#REF!)</f>
        <v>#REF!</v>
      </c>
      <c r="L360" s="103" t="e">
        <f>IF(J360="","",#REF!)</f>
        <v>#REF!</v>
      </c>
      <c r="M360" s="104">
        <f t="shared" si="16"/>
        <v>0</v>
      </c>
    </row>
    <row r="361" spans="8:13">
      <c r="H361" s="22"/>
      <c r="J361" s="102">
        <f t="shared" si="15"/>
        <v>0</v>
      </c>
      <c r="K361" s="103" t="e">
        <f>IF(J361="","",#REF!)</f>
        <v>#REF!</v>
      </c>
      <c r="L361" s="103" t="e">
        <f>IF(J361="","",#REF!)</f>
        <v>#REF!</v>
      </c>
      <c r="M361" s="104">
        <f t="shared" si="16"/>
        <v>0</v>
      </c>
    </row>
    <row r="362" spans="8:13">
      <c r="H362" s="22"/>
      <c r="J362" s="102">
        <f t="shared" si="15"/>
        <v>0</v>
      </c>
      <c r="K362" s="103" t="e">
        <f>IF(J362="","",#REF!)</f>
        <v>#REF!</v>
      </c>
      <c r="L362" s="103" t="e">
        <f>IF(J362="","",#REF!)</f>
        <v>#REF!</v>
      </c>
      <c r="M362" s="104">
        <f t="shared" si="16"/>
        <v>0</v>
      </c>
    </row>
    <row r="363" spans="8:13">
      <c r="H363" s="22"/>
      <c r="J363" s="102">
        <f t="shared" si="15"/>
        <v>0</v>
      </c>
      <c r="K363" s="103" t="e">
        <f>IF(J363="","",#REF!)</f>
        <v>#REF!</v>
      </c>
      <c r="L363" s="103" t="e">
        <f>IF(J363="","",#REF!)</f>
        <v>#REF!</v>
      </c>
      <c r="M363" s="104">
        <f t="shared" si="16"/>
        <v>0</v>
      </c>
    </row>
    <row r="364" spans="8:13">
      <c r="H364" s="22"/>
      <c r="J364" s="102">
        <f t="shared" si="15"/>
        <v>0</v>
      </c>
      <c r="K364" s="103" t="e">
        <f>IF(J364="","",#REF!)</f>
        <v>#REF!</v>
      </c>
      <c r="L364" s="103" t="e">
        <f>IF(J364="","",#REF!)</f>
        <v>#REF!</v>
      </c>
      <c r="M364" s="104">
        <f t="shared" si="16"/>
        <v>0</v>
      </c>
    </row>
    <row r="365" spans="8:13">
      <c r="H365" s="22"/>
      <c r="J365" s="102">
        <f t="shared" si="15"/>
        <v>0</v>
      </c>
      <c r="K365" s="103" t="e">
        <f>IF(J365="","",#REF!)</f>
        <v>#REF!</v>
      </c>
      <c r="L365" s="103" t="e">
        <f>IF(J365="","",#REF!)</f>
        <v>#REF!</v>
      </c>
      <c r="M365" s="104">
        <f t="shared" si="16"/>
        <v>0</v>
      </c>
    </row>
    <row r="366" spans="8:13">
      <c r="H366" s="22"/>
      <c r="J366" s="102">
        <f t="shared" si="15"/>
        <v>0</v>
      </c>
      <c r="K366" s="103" t="e">
        <f>IF(J366="","",#REF!)</f>
        <v>#REF!</v>
      </c>
      <c r="L366" s="103" t="e">
        <f>IF(J366="","",#REF!)</f>
        <v>#REF!</v>
      </c>
      <c r="M366" s="104">
        <f t="shared" si="16"/>
        <v>0</v>
      </c>
    </row>
    <row r="367" spans="8:13">
      <c r="H367" s="22"/>
      <c r="J367" s="102">
        <f t="shared" si="15"/>
        <v>0</v>
      </c>
      <c r="K367" s="103" t="e">
        <f>IF(J367="","",#REF!)</f>
        <v>#REF!</v>
      </c>
      <c r="L367" s="103" t="e">
        <f>IF(J367="","",#REF!)</f>
        <v>#REF!</v>
      </c>
      <c r="M367" s="104">
        <f t="shared" si="16"/>
        <v>0</v>
      </c>
    </row>
    <row r="368" spans="8:13">
      <c r="H368" s="22"/>
      <c r="J368" s="102">
        <f t="shared" si="15"/>
        <v>0</v>
      </c>
      <c r="K368" s="103" t="e">
        <f>IF(J368="","",#REF!)</f>
        <v>#REF!</v>
      </c>
      <c r="L368" s="103" t="e">
        <f>IF(J368="","",#REF!)</f>
        <v>#REF!</v>
      </c>
      <c r="M368" s="104">
        <f t="shared" si="16"/>
        <v>0</v>
      </c>
    </row>
    <row r="369" spans="8:13">
      <c r="H369" s="22"/>
      <c r="J369" s="102">
        <f t="shared" si="15"/>
        <v>0</v>
      </c>
      <c r="K369" s="103" t="e">
        <f>IF(J369="","",#REF!)</f>
        <v>#REF!</v>
      </c>
      <c r="L369" s="103" t="e">
        <f>IF(J369="","",#REF!)</f>
        <v>#REF!</v>
      </c>
      <c r="M369" s="104">
        <f t="shared" si="16"/>
        <v>0</v>
      </c>
    </row>
    <row r="370" spans="8:13">
      <c r="H370" s="22"/>
      <c r="J370" s="102">
        <f t="shared" si="15"/>
        <v>0</v>
      </c>
      <c r="K370" s="103" t="e">
        <f>IF(J370="","",#REF!)</f>
        <v>#REF!</v>
      </c>
      <c r="L370" s="103" t="e">
        <f>IF(J370="","",#REF!)</f>
        <v>#REF!</v>
      </c>
      <c r="M370" s="104">
        <f t="shared" si="16"/>
        <v>0</v>
      </c>
    </row>
    <row r="371" spans="8:13">
      <c r="H371" s="22"/>
      <c r="J371" s="102">
        <f t="shared" si="15"/>
        <v>0</v>
      </c>
      <c r="K371" s="103" t="e">
        <f>IF(J371="","",#REF!)</f>
        <v>#REF!</v>
      </c>
      <c r="L371" s="103" t="e">
        <f>IF(J371="","",#REF!)</f>
        <v>#REF!</v>
      </c>
      <c r="M371" s="104">
        <f t="shared" si="16"/>
        <v>0</v>
      </c>
    </row>
    <row r="372" spans="8:13">
      <c r="H372" s="22"/>
      <c r="J372" s="102">
        <f t="shared" si="15"/>
        <v>0</v>
      </c>
      <c r="K372" s="103" t="e">
        <f>IF(J372="","",#REF!)</f>
        <v>#REF!</v>
      </c>
      <c r="L372" s="103" t="e">
        <f>IF(J372="","",#REF!)</f>
        <v>#REF!</v>
      </c>
      <c r="M372" s="104">
        <f t="shared" si="16"/>
        <v>0</v>
      </c>
    </row>
    <row r="373" spans="8:13">
      <c r="H373" s="22"/>
      <c r="J373" s="102">
        <f t="shared" si="15"/>
        <v>0</v>
      </c>
      <c r="K373" s="103" t="e">
        <f>IF(J373="","",#REF!)</f>
        <v>#REF!</v>
      </c>
      <c r="L373" s="103" t="e">
        <f>IF(J373="","",#REF!)</f>
        <v>#REF!</v>
      </c>
      <c r="M373" s="104">
        <f t="shared" si="16"/>
        <v>0</v>
      </c>
    </row>
    <row r="374" spans="8:13">
      <c r="H374" s="22"/>
      <c r="J374" s="102">
        <f t="shared" si="15"/>
        <v>0</v>
      </c>
      <c r="K374" s="103" t="e">
        <f>IF(J374="","",#REF!)</f>
        <v>#REF!</v>
      </c>
      <c r="L374" s="103" t="e">
        <f>IF(J374="","",#REF!)</f>
        <v>#REF!</v>
      </c>
      <c r="M374" s="104">
        <f t="shared" si="16"/>
        <v>0</v>
      </c>
    </row>
    <row r="375" spans="8:13">
      <c r="H375" s="22"/>
      <c r="J375" s="102">
        <f t="shared" si="15"/>
        <v>0</v>
      </c>
      <c r="K375" s="103" t="e">
        <f>IF(J375="","",#REF!)</f>
        <v>#REF!</v>
      </c>
      <c r="L375" s="103" t="e">
        <f>IF(J375="","",#REF!)</f>
        <v>#REF!</v>
      </c>
      <c r="M375" s="104">
        <f t="shared" si="16"/>
        <v>0</v>
      </c>
    </row>
    <row r="376" spans="8:13">
      <c r="H376" s="22"/>
      <c r="J376" s="102">
        <f t="shared" si="15"/>
        <v>0</v>
      </c>
      <c r="K376" s="103" t="e">
        <f>IF(J376="","",#REF!)</f>
        <v>#REF!</v>
      </c>
      <c r="L376" s="103" t="e">
        <f>IF(J376="","",#REF!)</f>
        <v>#REF!</v>
      </c>
      <c r="M376" s="104">
        <f t="shared" si="16"/>
        <v>0</v>
      </c>
    </row>
    <row r="377" spans="8:13">
      <c r="H377" s="22"/>
      <c r="J377" s="102">
        <f t="shared" si="15"/>
        <v>0</v>
      </c>
      <c r="K377" s="103" t="e">
        <f>IF(J377="","",#REF!)</f>
        <v>#REF!</v>
      </c>
      <c r="L377" s="103" t="e">
        <f>IF(J377="","",#REF!)</f>
        <v>#REF!</v>
      </c>
      <c r="M377" s="104">
        <f t="shared" si="16"/>
        <v>0</v>
      </c>
    </row>
    <row r="378" spans="8:13">
      <c r="H378" s="22"/>
      <c r="J378" s="102">
        <f t="shared" si="15"/>
        <v>0</v>
      </c>
      <c r="K378" s="103" t="e">
        <f>IF(J378="","",#REF!)</f>
        <v>#REF!</v>
      </c>
      <c r="L378" s="103" t="e">
        <f>IF(J378="","",#REF!)</f>
        <v>#REF!</v>
      </c>
      <c r="M378" s="104">
        <f t="shared" si="16"/>
        <v>0</v>
      </c>
    </row>
    <row r="379" spans="8:13">
      <c r="H379" s="22"/>
      <c r="J379" s="102">
        <f t="shared" si="15"/>
        <v>0</v>
      </c>
      <c r="K379" s="103" t="e">
        <f>IF(J379="","",#REF!)</f>
        <v>#REF!</v>
      </c>
      <c r="L379" s="103" t="e">
        <f>IF(J379="","",#REF!)</f>
        <v>#REF!</v>
      </c>
      <c r="M379" s="104">
        <f t="shared" si="16"/>
        <v>0</v>
      </c>
    </row>
    <row r="380" spans="8:13">
      <c r="H380" s="22"/>
      <c r="J380" s="102">
        <f t="shared" si="15"/>
        <v>0</v>
      </c>
      <c r="K380" s="103" t="e">
        <f>IF(J380="","",#REF!)</f>
        <v>#REF!</v>
      </c>
      <c r="L380" s="103" t="e">
        <f>IF(J380="","",#REF!)</f>
        <v>#REF!</v>
      </c>
      <c r="M380" s="104">
        <f t="shared" si="16"/>
        <v>0</v>
      </c>
    </row>
    <row r="381" spans="8:13">
      <c r="H381" s="22"/>
      <c r="J381" s="102">
        <f t="shared" si="15"/>
        <v>0</v>
      </c>
      <c r="K381" s="103" t="e">
        <f>IF(J381="","",#REF!)</f>
        <v>#REF!</v>
      </c>
      <c r="L381" s="103" t="e">
        <f>IF(J381="","",#REF!)</f>
        <v>#REF!</v>
      </c>
      <c r="M381" s="104">
        <f t="shared" si="16"/>
        <v>0</v>
      </c>
    </row>
    <row r="382" spans="8:13">
      <c r="H382" s="22"/>
      <c r="J382" s="102">
        <f t="shared" si="15"/>
        <v>0</v>
      </c>
      <c r="K382" s="103" t="e">
        <f>IF(J382="","",#REF!)</f>
        <v>#REF!</v>
      </c>
      <c r="L382" s="103" t="e">
        <f>IF(J382="","",#REF!)</f>
        <v>#REF!</v>
      </c>
      <c r="M382" s="104">
        <f t="shared" si="16"/>
        <v>0</v>
      </c>
    </row>
    <row r="383" spans="8:13">
      <c r="H383" s="22"/>
      <c r="J383" s="102">
        <f t="shared" si="15"/>
        <v>0</v>
      </c>
      <c r="K383" s="103" t="e">
        <f>IF(J383="","",#REF!)</f>
        <v>#REF!</v>
      </c>
      <c r="L383" s="103" t="e">
        <f>IF(J383="","",#REF!)</f>
        <v>#REF!</v>
      </c>
      <c r="M383" s="104">
        <f t="shared" si="16"/>
        <v>0</v>
      </c>
    </row>
    <row r="384" spans="8:13">
      <c r="H384" s="22"/>
      <c r="J384" s="102">
        <f t="shared" si="15"/>
        <v>0</v>
      </c>
      <c r="K384" s="103" t="e">
        <f>IF(J384="","",#REF!)</f>
        <v>#REF!</v>
      </c>
      <c r="L384" s="103" t="e">
        <f>IF(J384="","",#REF!)</f>
        <v>#REF!</v>
      </c>
      <c r="M384" s="104">
        <f t="shared" si="16"/>
        <v>0</v>
      </c>
    </row>
    <row r="385" spans="8:13">
      <c r="H385" s="22"/>
      <c r="J385" s="102">
        <f t="shared" si="15"/>
        <v>0</v>
      </c>
      <c r="K385" s="103" t="e">
        <f>IF(J385="","",#REF!)</f>
        <v>#REF!</v>
      </c>
      <c r="L385" s="103" t="e">
        <f>IF(J385="","",#REF!)</f>
        <v>#REF!</v>
      </c>
      <c r="M385" s="104">
        <f t="shared" si="16"/>
        <v>0</v>
      </c>
    </row>
    <row r="386" spans="8:13">
      <c r="H386" s="22"/>
      <c r="J386" s="102">
        <f t="shared" si="15"/>
        <v>0</v>
      </c>
      <c r="K386" s="103" t="e">
        <f>IF(J386="","",#REF!)</f>
        <v>#REF!</v>
      </c>
      <c r="L386" s="103" t="e">
        <f>IF(J386="","",#REF!)</f>
        <v>#REF!</v>
      </c>
      <c r="M386" s="104">
        <f t="shared" si="16"/>
        <v>0</v>
      </c>
    </row>
    <row r="387" spans="8:13">
      <c r="H387" s="22"/>
      <c r="J387" s="102">
        <f t="shared" si="15"/>
        <v>0</v>
      </c>
      <c r="K387" s="103" t="e">
        <f>IF(J387="","",#REF!)</f>
        <v>#REF!</v>
      </c>
      <c r="L387" s="103" t="e">
        <f>IF(J387="","",#REF!)</f>
        <v>#REF!</v>
      </c>
      <c r="M387" s="104">
        <f t="shared" si="16"/>
        <v>0</v>
      </c>
    </row>
    <row r="388" spans="8:13">
      <c r="H388" s="22"/>
      <c r="J388" s="102">
        <f t="shared" si="15"/>
        <v>0</v>
      </c>
      <c r="K388" s="103" t="e">
        <f>IF(J388="","",#REF!)</f>
        <v>#REF!</v>
      </c>
      <c r="L388" s="103" t="e">
        <f>IF(J388="","",#REF!)</f>
        <v>#REF!</v>
      </c>
      <c r="M388" s="104">
        <f t="shared" si="16"/>
        <v>0</v>
      </c>
    </row>
    <row r="389" spans="8:13">
      <c r="H389" s="22"/>
      <c r="J389" s="102">
        <f t="shared" si="15"/>
        <v>0</v>
      </c>
      <c r="K389" s="103" t="e">
        <f>IF(J389="","",#REF!)</f>
        <v>#REF!</v>
      </c>
      <c r="L389" s="103" t="e">
        <f>IF(J389="","",#REF!)</f>
        <v>#REF!</v>
      </c>
      <c r="M389" s="104">
        <f t="shared" si="16"/>
        <v>0</v>
      </c>
    </row>
    <row r="390" spans="8:13">
      <c r="H390" s="22"/>
      <c r="J390" s="102">
        <f t="shared" si="15"/>
        <v>0</v>
      </c>
      <c r="K390" s="103" t="e">
        <f>IF(J390="","",#REF!)</f>
        <v>#REF!</v>
      </c>
      <c r="L390" s="103" t="e">
        <f>IF(J390="","",#REF!)</f>
        <v>#REF!</v>
      </c>
      <c r="M390" s="104">
        <f t="shared" si="16"/>
        <v>0</v>
      </c>
    </row>
    <row r="391" spans="8:13">
      <c r="H391" s="22"/>
      <c r="J391" s="102">
        <f t="shared" si="15"/>
        <v>0</v>
      </c>
      <c r="K391" s="103" t="e">
        <f>IF(J391="","",#REF!)</f>
        <v>#REF!</v>
      </c>
      <c r="L391" s="103" t="e">
        <f>IF(J391="","",#REF!)</f>
        <v>#REF!</v>
      </c>
      <c r="M391" s="104">
        <f t="shared" si="16"/>
        <v>0</v>
      </c>
    </row>
    <row r="392" spans="8:13">
      <c r="H392" s="22"/>
      <c r="J392" s="102">
        <f t="shared" si="15"/>
        <v>0</v>
      </c>
      <c r="K392" s="103" t="e">
        <f>IF(J392="","",#REF!)</f>
        <v>#REF!</v>
      </c>
      <c r="L392" s="103" t="e">
        <f>IF(J392="","",#REF!)</f>
        <v>#REF!</v>
      </c>
      <c r="M392" s="104">
        <f t="shared" si="16"/>
        <v>0</v>
      </c>
    </row>
    <row r="393" spans="8:13">
      <c r="H393" s="22"/>
      <c r="J393" s="102">
        <f t="shared" ref="J393:J456" si="17">IF(G391&lt;=$S$8,G391,"")</f>
        <v>0</v>
      </c>
      <c r="K393" s="103" t="e">
        <f>IF(J393="","",#REF!)</f>
        <v>#REF!</v>
      </c>
      <c r="L393" s="103" t="e">
        <f>IF(J393="","",#REF!)</f>
        <v>#REF!</v>
      </c>
      <c r="M393" s="104">
        <f t="shared" ref="M393:M456" si="18">IF(J393="","",H391)</f>
        <v>0</v>
      </c>
    </row>
    <row r="394" spans="8:13">
      <c r="H394" s="22"/>
      <c r="J394" s="102">
        <f t="shared" si="17"/>
        <v>0</v>
      </c>
      <c r="K394" s="103" t="e">
        <f>IF(J394="","",#REF!)</f>
        <v>#REF!</v>
      </c>
      <c r="L394" s="103" t="e">
        <f>IF(J394="","",#REF!)</f>
        <v>#REF!</v>
      </c>
      <c r="M394" s="104">
        <f t="shared" si="18"/>
        <v>0</v>
      </c>
    </row>
    <row r="395" spans="8:13">
      <c r="H395" s="22"/>
      <c r="J395" s="102">
        <f t="shared" si="17"/>
        <v>0</v>
      </c>
      <c r="K395" s="103" t="e">
        <f>IF(J395="","",#REF!)</f>
        <v>#REF!</v>
      </c>
      <c r="L395" s="103" t="e">
        <f>IF(J395="","",#REF!)</f>
        <v>#REF!</v>
      </c>
      <c r="M395" s="104">
        <f t="shared" si="18"/>
        <v>0</v>
      </c>
    </row>
    <row r="396" spans="8:13">
      <c r="H396" s="22"/>
      <c r="J396" s="102">
        <f t="shared" si="17"/>
        <v>0</v>
      </c>
      <c r="K396" s="103" t="e">
        <f>IF(J396="","",#REF!)</f>
        <v>#REF!</v>
      </c>
      <c r="L396" s="103" t="e">
        <f>IF(J396="","",#REF!)</f>
        <v>#REF!</v>
      </c>
      <c r="M396" s="104">
        <f t="shared" si="18"/>
        <v>0</v>
      </c>
    </row>
    <row r="397" spans="8:13">
      <c r="H397" s="22"/>
      <c r="J397" s="102">
        <f t="shared" si="17"/>
        <v>0</v>
      </c>
      <c r="K397" s="103" t="e">
        <f>IF(J397="","",#REF!)</f>
        <v>#REF!</v>
      </c>
      <c r="L397" s="103" t="e">
        <f>IF(J397="","",#REF!)</f>
        <v>#REF!</v>
      </c>
      <c r="M397" s="104">
        <f t="shared" si="18"/>
        <v>0</v>
      </c>
    </row>
    <row r="398" spans="8:13">
      <c r="H398" s="22"/>
      <c r="J398" s="102">
        <f t="shared" si="17"/>
        <v>0</v>
      </c>
      <c r="K398" s="103" t="e">
        <f>IF(J398="","",#REF!)</f>
        <v>#REF!</v>
      </c>
      <c r="L398" s="103" t="e">
        <f>IF(J398="","",#REF!)</f>
        <v>#REF!</v>
      </c>
      <c r="M398" s="104">
        <f t="shared" si="18"/>
        <v>0</v>
      </c>
    </row>
    <row r="399" spans="8:13">
      <c r="H399" s="22"/>
      <c r="J399" s="102">
        <f t="shared" si="17"/>
        <v>0</v>
      </c>
      <c r="K399" s="103" t="e">
        <f>IF(J399="","",#REF!)</f>
        <v>#REF!</v>
      </c>
      <c r="L399" s="103" t="e">
        <f>IF(J399="","",#REF!)</f>
        <v>#REF!</v>
      </c>
      <c r="M399" s="104">
        <f t="shared" si="18"/>
        <v>0</v>
      </c>
    </row>
    <row r="400" spans="8:13">
      <c r="H400" s="22"/>
      <c r="J400" s="102">
        <f t="shared" si="17"/>
        <v>0</v>
      </c>
      <c r="K400" s="103" t="e">
        <f>IF(J400="","",#REF!)</f>
        <v>#REF!</v>
      </c>
      <c r="L400" s="103" t="e">
        <f>IF(J400="","",#REF!)</f>
        <v>#REF!</v>
      </c>
      <c r="M400" s="104">
        <f t="shared" si="18"/>
        <v>0</v>
      </c>
    </row>
    <row r="401" spans="8:13">
      <c r="H401" s="22"/>
      <c r="J401" s="102">
        <f t="shared" si="17"/>
        <v>0</v>
      </c>
      <c r="K401" s="103" t="e">
        <f>IF(J401="","",#REF!)</f>
        <v>#REF!</v>
      </c>
      <c r="L401" s="103" t="e">
        <f>IF(J401="","",#REF!)</f>
        <v>#REF!</v>
      </c>
      <c r="M401" s="104">
        <f t="shared" si="18"/>
        <v>0</v>
      </c>
    </row>
    <row r="402" spans="8:13">
      <c r="H402" s="22"/>
      <c r="J402" s="102">
        <f t="shared" si="17"/>
        <v>0</v>
      </c>
      <c r="K402" s="103" t="e">
        <f>IF(J402="","",#REF!)</f>
        <v>#REF!</v>
      </c>
      <c r="L402" s="103" t="e">
        <f>IF(J402="","",#REF!)</f>
        <v>#REF!</v>
      </c>
      <c r="M402" s="104">
        <f t="shared" si="18"/>
        <v>0</v>
      </c>
    </row>
    <row r="403" spans="8:13">
      <c r="H403" s="22"/>
      <c r="J403" s="102">
        <f t="shared" si="17"/>
        <v>0</v>
      </c>
      <c r="K403" s="103" t="e">
        <f>IF(J403="","",#REF!)</f>
        <v>#REF!</v>
      </c>
      <c r="L403" s="103" t="e">
        <f>IF(J403="","",#REF!)</f>
        <v>#REF!</v>
      </c>
      <c r="M403" s="104">
        <f t="shared" si="18"/>
        <v>0</v>
      </c>
    </row>
    <row r="404" spans="8:13">
      <c r="H404" s="22"/>
      <c r="J404" s="102">
        <f t="shared" si="17"/>
        <v>0</v>
      </c>
      <c r="K404" s="103" t="e">
        <f>IF(J404="","",#REF!)</f>
        <v>#REF!</v>
      </c>
      <c r="L404" s="103" t="e">
        <f>IF(J404="","",#REF!)</f>
        <v>#REF!</v>
      </c>
      <c r="M404" s="104">
        <f t="shared" si="18"/>
        <v>0</v>
      </c>
    </row>
    <row r="405" spans="8:13">
      <c r="H405" s="22"/>
      <c r="J405" s="102">
        <f t="shared" si="17"/>
        <v>0</v>
      </c>
      <c r="K405" s="103" t="e">
        <f>IF(J405="","",#REF!)</f>
        <v>#REF!</v>
      </c>
      <c r="L405" s="103" t="e">
        <f>IF(J405="","",#REF!)</f>
        <v>#REF!</v>
      </c>
      <c r="M405" s="104">
        <f t="shared" si="18"/>
        <v>0</v>
      </c>
    </row>
    <row r="406" spans="8:13">
      <c r="H406" s="22"/>
      <c r="J406" s="102">
        <f t="shared" si="17"/>
        <v>0</v>
      </c>
      <c r="K406" s="103" t="e">
        <f>IF(J406="","",#REF!)</f>
        <v>#REF!</v>
      </c>
      <c r="L406" s="103" t="e">
        <f>IF(J406="","",#REF!)</f>
        <v>#REF!</v>
      </c>
      <c r="M406" s="104">
        <f t="shared" si="18"/>
        <v>0</v>
      </c>
    </row>
    <row r="407" spans="8:13">
      <c r="H407" s="22"/>
      <c r="J407" s="102">
        <f t="shared" si="17"/>
        <v>0</v>
      </c>
      <c r="K407" s="103" t="e">
        <f>IF(J407="","",#REF!)</f>
        <v>#REF!</v>
      </c>
      <c r="L407" s="103" t="e">
        <f>IF(J407="","",#REF!)</f>
        <v>#REF!</v>
      </c>
      <c r="M407" s="104">
        <f t="shared" si="18"/>
        <v>0</v>
      </c>
    </row>
    <row r="408" spans="8:13">
      <c r="H408" s="22"/>
      <c r="J408" s="102">
        <f t="shared" si="17"/>
        <v>0</v>
      </c>
      <c r="K408" s="103" t="e">
        <f>IF(J408="","",#REF!)</f>
        <v>#REF!</v>
      </c>
      <c r="L408" s="103" t="e">
        <f>IF(J408="","",#REF!)</f>
        <v>#REF!</v>
      </c>
      <c r="M408" s="104">
        <f t="shared" si="18"/>
        <v>0</v>
      </c>
    </row>
    <row r="409" spans="8:13">
      <c r="H409" s="22"/>
      <c r="J409" s="102">
        <f t="shared" si="17"/>
        <v>0</v>
      </c>
      <c r="K409" s="103" t="e">
        <f>IF(J409="","",#REF!)</f>
        <v>#REF!</v>
      </c>
      <c r="L409" s="103" t="e">
        <f>IF(J409="","",#REF!)</f>
        <v>#REF!</v>
      </c>
      <c r="M409" s="104">
        <f t="shared" si="18"/>
        <v>0</v>
      </c>
    </row>
    <row r="410" spans="8:13">
      <c r="H410" s="22"/>
      <c r="J410" s="102">
        <f t="shared" si="17"/>
        <v>0</v>
      </c>
      <c r="K410" s="103" t="e">
        <f>IF(J410="","",#REF!)</f>
        <v>#REF!</v>
      </c>
      <c r="L410" s="103" t="e">
        <f>IF(J410="","",#REF!)</f>
        <v>#REF!</v>
      </c>
      <c r="M410" s="104">
        <f t="shared" si="18"/>
        <v>0</v>
      </c>
    </row>
    <row r="411" spans="8:13">
      <c r="H411" s="22"/>
      <c r="J411" s="102">
        <f t="shared" si="17"/>
        <v>0</v>
      </c>
      <c r="K411" s="103" t="e">
        <f>IF(J411="","",#REF!)</f>
        <v>#REF!</v>
      </c>
      <c r="L411" s="103" t="e">
        <f>IF(J411="","",#REF!)</f>
        <v>#REF!</v>
      </c>
      <c r="M411" s="104">
        <f t="shared" si="18"/>
        <v>0</v>
      </c>
    </row>
    <row r="412" spans="8:13">
      <c r="H412" s="22"/>
      <c r="J412" s="102">
        <f t="shared" si="17"/>
        <v>0</v>
      </c>
      <c r="K412" s="103" t="e">
        <f>IF(J412="","",#REF!)</f>
        <v>#REF!</v>
      </c>
      <c r="L412" s="103" t="e">
        <f>IF(J412="","",#REF!)</f>
        <v>#REF!</v>
      </c>
      <c r="M412" s="104">
        <f t="shared" si="18"/>
        <v>0</v>
      </c>
    </row>
    <row r="413" spans="8:13">
      <c r="H413" s="22"/>
      <c r="J413" s="102">
        <f t="shared" si="17"/>
        <v>0</v>
      </c>
      <c r="K413" s="103" t="e">
        <f>IF(J413="","",#REF!)</f>
        <v>#REF!</v>
      </c>
      <c r="L413" s="103" t="e">
        <f>IF(J413="","",#REF!)</f>
        <v>#REF!</v>
      </c>
      <c r="M413" s="104">
        <f t="shared" si="18"/>
        <v>0</v>
      </c>
    </row>
    <row r="414" spans="8:13">
      <c r="H414" s="22"/>
      <c r="J414" s="102">
        <f t="shared" si="17"/>
        <v>0</v>
      </c>
      <c r="K414" s="103" t="e">
        <f>IF(J414="","",#REF!)</f>
        <v>#REF!</v>
      </c>
      <c r="L414" s="103" t="e">
        <f>IF(J414="","",#REF!)</f>
        <v>#REF!</v>
      </c>
      <c r="M414" s="104">
        <f t="shared" si="18"/>
        <v>0</v>
      </c>
    </row>
    <row r="415" spans="8:13">
      <c r="H415" s="22"/>
      <c r="J415" s="102">
        <f t="shared" si="17"/>
        <v>0</v>
      </c>
      <c r="K415" s="103" t="e">
        <f>IF(J415="","",#REF!)</f>
        <v>#REF!</v>
      </c>
      <c r="L415" s="103" t="e">
        <f>IF(J415="","",#REF!)</f>
        <v>#REF!</v>
      </c>
      <c r="M415" s="104">
        <f t="shared" si="18"/>
        <v>0</v>
      </c>
    </row>
    <row r="416" spans="8:13">
      <c r="H416" s="22"/>
      <c r="J416" s="102">
        <f t="shared" si="17"/>
        <v>0</v>
      </c>
      <c r="K416" s="103" t="e">
        <f>IF(J416="","",#REF!)</f>
        <v>#REF!</v>
      </c>
      <c r="L416" s="103" t="e">
        <f>IF(J416="","",#REF!)</f>
        <v>#REF!</v>
      </c>
      <c r="M416" s="104">
        <f t="shared" si="18"/>
        <v>0</v>
      </c>
    </row>
    <row r="417" spans="8:13">
      <c r="H417" s="22"/>
      <c r="J417" s="102">
        <f t="shared" si="17"/>
        <v>0</v>
      </c>
      <c r="K417" s="103" t="e">
        <f>IF(J417="","",#REF!)</f>
        <v>#REF!</v>
      </c>
      <c r="L417" s="103" t="e">
        <f>IF(J417="","",#REF!)</f>
        <v>#REF!</v>
      </c>
      <c r="M417" s="104">
        <f t="shared" si="18"/>
        <v>0</v>
      </c>
    </row>
    <row r="418" spans="8:13">
      <c r="H418" s="22"/>
      <c r="J418" s="102">
        <f t="shared" si="17"/>
        <v>0</v>
      </c>
      <c r="K418" s="103" t="e">
        <f>IF(J418="","",#REF!)</f>
        <v>#REF!</v>
      </c>
      <c r="L418" s="103" t="e">
        <f>IF(J418="","",#REF!)</f>
        <v>#REF!</v>
      </c>
      <c r="M418" s="104">
        <f t="shared" si="18"/>
        <v>0</v>
      </c>
    </row>
    <row r="419" spans="8:13">
      <c r="H419" s="22"/>
      <c r="J419" s="102">
        <f t="shared" si="17"/>
        <v>0</v>
      </c>
      <c r="K419" s="103" t="e">
        <f>IF(J419="","",#REF!)</f>
        <v>#REF!</v>
      </c>
      <c r="L419" s="103" t="e">
        <f>IF(J419="","",#REF!)</f>
        <v>#REF!</v>
      </c>
      <c r="M419" s="104">
        <f t="shared" si="18"/>
        <v>0</v>
      </c>
    </row>
    <row r="420" spans="8:13">
      <c r="H420" s="22"/>
      <c r="J420" s="102">
        <f t="shared" si="17"/>
        <v>0</v>
      </c>
      <c r="K420" s="103" t="e">
        <f>IF(J420="","",#REF!)</f>
        <v>#REF!</v>
      </c>
      <c r="L420" s="103" t="e">
        <f>IF(J420="","",#REF!)</f>
        <v>#REF!</v>
      </c>
      <c r="M420" s="104">
        <f t="shared" si="18"/>
        <v>0</v>
      </c>
    </row>
    <row r="421" spans="8:13">
      <c r="H421" s="22"/>
      <c r="J421" s="102">
        <f t="shared" si="17"/>
        <v>0</v>
      </c>
      <c r="K421" s="103" t="e">
        <f>IF(J421="","",#REF!)</f>
        <v>#REF!</v>
      </c>
      <c r="L421" s="103" t="e">
        <f>IF(J421="","",#REF!)</f>
        <v>#REF!</v>
      </c>
      <c r="M421" s="104">
        <f t="shared" si="18"/>
        <v>0</v>
      </c>
    </row>
    <row r="422" spans="8:13">
      <c r="H422" s="22"/>
      <c r="J422" s="102">
        <f t="shared" si="17"/>
        <v>0</v>
      </c>
      <c r="K422" s="103" t="e">
        <f>IF(J422="","",#REF!)</f>
        <v>#REF!</v>
      </c>
      <c r="L422" s="103" t="e">
        <f>IF(J422="","",#REF!)</f>
        <v>#REF!</v>
      </c>
      <c r="M422" s="104">
        <f t="shared" si="18"/>
        <v>0</v>
      </c>
    </row>
    <row r="423" spans="8:13">
      <c r="H423" s="22"/>
      <c r="J423" s="102">
        <f t="shared" si="17"/>
        <v>0</v>
      </c>
      <c r="K423" s="103" t="e">
        <f>IF(J423="","",#REF!)</f>
        <v>#REF!</v>
      </c>
      <c r="L423" s="103" t="e">
        <f>IF(J423="","",#REF!)</f>
        <v>#REF!</v>
      </c>
      <c r="M423" s="104">
        <f t="shared" si="18"/>
        <v>0</v>
      </c>
    </row>
    <row r="424" spans="8:13">
      <c r="H424" s="22"/>
      <c r="J424" s="102">
        <f t="shared" si="17"/>
        <v>0</v>
      </c>
      <c r="K424" s="103" t="e">
        <f>IF(J424="","",#REF!)</f>
        <v>#REF!</v>
      </c>
      <c r="L424" s="103" t="e">
        <f>IF(J424="","",#REF!)</f>
        <v>#REF!</v>
      </c>
      <c r="M424" s="104">
        <f t="shared" si="18"/>
        <v>0</v>
      </c>
    </row>
    <row r="425" spans="8:13">
      <c r="H425" s="22"/>
      <c r="J425" s="102">
        <f t="shared" si="17"/>
        <v>0</v>
      </c>
      <c r="K425" s="103" t="e">
        <f>IF(J425="","",#REF!)</f>
        <v>#REF!</v>
      </c>
      <c r="L425" s="103" t="e">
        <f>IF(J425="","",#REF!)</f>
        <v>#REF!</v>
      </c>
      <c r="M425" s="104">
        <f t="shared" si="18"/>
        <v>0</v>
      </c>
    </row>
    <row r="426" spans="8:13">
      <c r="H426" s="22"/>
      <c r="J426" s="102">
        <f t="shared" si="17"/>
        <v>0</v>
      </c>
      <c r="K426" s="103" t="e">
        <f>IF(J426="","",#REF!)</f>
        <v>#REF!</v>
      </c>
      <c r="L426" s="103" t="e">
        <f>IF(J426="","",#REF!)</f>
        <v>#REF!</v>
      </c>
      <c r="M426" s="104">
        <f t="shared" si="18"/>
        <v>0</v>
      </c>
    </row>
    <row r="427" spans="8:13">
      <c r="H427" s="22"/>
      <c r="J427" s="102">
        <f t="shared" si="17"/>
        <v>0</v>
      </c>
      <c r="K427" s="103" t="e">
        <f>IF(J427="","",#REF!)</f>
        <v>#REF!</v>
      </c>
      <c r="L427" s="103" t="e">
        <f>IF(J427="","",#REF!)</f>
        <v>#REF!</v>
      </c>
      <c r="M427" s="104">
        <f t="shared" si="18"/>
        <v>0</v>
      </c>
    </row>
    <row r="428" spans="8:13">
      <c r="H428" s="22"/>
      <c r="J428" s="102">
        <f t="shared" si="17"/>
        <v>0</v>
      </c>
      <c r="K428" s="103" t="e">
        <f>IF(J428="","",#REF!)</f>
        <v>#REF!</v>
      </c>
      <c r="L428" s="103" t="e">
        <f>IF(J428="","",#REF!)</f>
        <v>#REF!</v>
      </c>
      <c r="M428" s="104">
        <f t="shared" si="18"/>
        <v>0</v>
      </c>
    </row>
    <row r="429" spans="8:13">
      <c r="H429" s="22"/>
      <c r="J429" s="102">
        <f t="shared" si="17"/>
        <v>0</v>
      </c>
      <c r="K429" s="103" t="e">
        <f>IF(J429="","",#REF!)</f>
        <v>#REF!</v>
      </c>
      <c r="L429" s="103" t="e">
        <f>IF(J429="","",#REF!)</f>
        <v>#REF!</v>
      </c>
      <c r="M429" s="104">
        <f t="shared" si="18"/>
        <v>0</v>
      </c>
    </row>
    <row r="430" spans="8:13">
      <c r="H430" s="22"/>
      <c r="J430" s="102">
        <f t="shared" si="17"/>
        <v>0</v>
      </c>
      <c r="K430" s="103" t="e">
        <f>IF(J430="","",#REF!)</f>
        <v>#REF!</v>
      </c>
      <c r="L430" s="103" t="e">
        <f>IF(J430="","",#REF!)</f>
        <v>#REF!</v>
      </c>
      <c r="M430" s="104">
        <f t="shared" si="18"/>
        <v>0</v>
      </c>
    </row>
    <row r="431" spans="8:13">
      <c r="H431" s="22"/>
      <c r="J431" s="102">
        <f t="shared" si="17"/>
        <v>0</v>
      </c>
      <c r="K431" s="103" t="e">
        <f>IF(J431="","",#REF!)</f>
        <v>#REF!</v>
      </c>
      <c r="L431" s="103" t="e">
        <f>IF(J431="","",#REF!)</f>
        <v>#REF!</v>
      </c>
      <c r="M431" s="104">
        <f t="shared" si="18"/>
        <v>0</v>
      </c>
    </row>
    <row r="432" spans="8:13">
      <c r="H432" s="22"/>
      <c r="J432" s="102">
        <f t="shared" si="17"/>
        <v>0</v>
      </c>
      <c r="K432" s="103" t="e">
        <f>IF(J432="","",#REF!)</f>
        <v>#REF!</v>
      </c>
      <c r="L432" s="103" t="e">
        <f>IF(J432="","",#REF!)</f>
        <v>#REF!</v>
      </c>
      <c r="M432" s="104">
        <f t="shared" si="18"/>
        <v>0</v>
      </c>
    </row>
    <row r="433" spans="8:13">
      <c r="H433" s="22"/>
      <c r="J433" s="102">
        <f t="shared" si="17"/>
        <v>0</v>
      </c>
      <c r="K433" s="103" t="e">
        <f>IF(J433="","",#REF!)</f>
        <v>#REF!</v>
      </c>
      <c r="L433" s="103" t="e">
        <f>IF(J433="","",#REF!)</f>
        <v>#REF!</v>
      </c>
      <c r="M433" s="104">
        <f t="shared" si="18"/>
        <v>0</v>
      </c>
    </row>
    <row r="434" spans="8:13">
      <c r="H434" s="22"/>
      <c r="J434" s="102">
        <f t="shared" si="17"/>
        <v>0</v>
      </c>
      <c r="K434" s="103" t="e">
        <f>IF(J434="","",#REF!)</f>
        <v>#REF!</v>
      </c>
      <c r="L434" s="103" t="e">
        <f>IF(J434="","",#REF!)</f>
        <v>#REF!</v>
      </c>
      <c r="M434" s="104">
        <f t="shared" si="18"/>
        <v>0</v>
      </c>
    </row>
    <row r="435" spans="8:13">
      <c r="H435" s="22"/>
      <c r="J435" s="102">
        <f t="shared" si="17"/>
        <v>0</v>
      </c>
      <c r="K435" s="103" t="e">
        <f>IF(J435="","",#REF!)</f>
        <v>#REF!</v>
      </c>
      <c r="L435" s="103" t="e">
        <f>IF(J435="","",#REF!)</f>
        <v>#REF!</v>
      </c>
      <c r="M435" s="104">
        <f t="shared" si="18"/>
        <v>0</v>
      </c>
    </row>
    <row r="436" spans="8:13">
      <c r="H436" s="22"/>
      <c r="J436" s="102">
        <f t="shared" si="17"/>
        <v>0</v>
      </c>
      <c r="K436" s="103" t="e">
        <f>IF(J436="","",#REF!)</f>
        <v>#REF!</v>
      </c>
      <c r="L436" s="103" t="e">
        <f>IF(J436="","",#REF!)</f>
        <v>#REF!</v>
      </c>
      <c r="M436" s="104">
        <f t="shared" si="18"/>
        <v>0</v>
      </c>
    </row>
    <row r="437" spans="8:13">
      <c r="H437" s="22"/>
      <c r="J437" s="102">
        <f t="shared" si="17"/>
        <v>0</v>
      </c>
      <c r="K437" s="103" t="e">
        <f>IF(J437="","",#REF!)</f>
        <v>#REF!</v>
      </c>
      <c r="L437" s="103" t="e">
        <f>IF(J437="","",#REF!)</f>
        <v>#REF!</v>
      </c>
      <c r="M437" s="104">
        <f t="shared" si="18"/>
        <v>0</v>
      </c>
    </row>
    <row r="438" spans="8:13">
      <c r="H438" s="22"/>
      <c r="J438" s="102">
        <f t="shared" si="17"/>
        <v>0</v>
      </c>
      <c r="K438" s="103" t="e">
        <f>IF(J438="","",#REF!)</f>
        <v>#REF!</v>
      </c>
      <c r="L438" s="103" t="e">
        <f>IF(J438="","",#REF!)</f>
        <v>#REF!</v>
      </c>
      <c r="M438" s="104">
        <f t="shared" si="18"/>
        <v>0</v>
      </c>
    </row>
    <row r="439" spans="8:13">
      <c r="H439" s="22"/>
      <c r="J439" s="102">
        <f t="shared" si="17"/>
        <v>0</v>
      </c>
      <c r="K439" s="103" t="e">
        <f>IF(J439="","",#REF!)</f>
        <v>#REF!</v>
      </c>
      <c r="L439" s="103" t="e">
        <f>IF(J439="","",#REF!)</f>
        <v>#REF!</v>
      </c>
      <c r="M439" s="104">
        <f t="shared" si="18"/>
        <v>0</v>
      </c>
    </row>
    <row r="440" spans="8:13">
      <c r="H440" s="22"/>
      <c r="J440" s="102">
        <f t="shared" si="17"/>
        <v>0</v>
      </c>
      <c r="K440" s="103" t="e">
        <f>IF(J440="","",#REF!)</f>
        <v>#REF!</v>
      </c>
      <c r="L440" s="103" t="e">
        <f>IF(J440="","",#REF!)</f>
        <v>#REF!</v>
      </c>
      <c r="M440" s="104">
        <f t="shared" si="18"/>
        <v>0</v>
      </c>
    </row>
    <row r="441" spans="8:13">
      <c r="H441" s="22"/>
      <c r="J441" s="102">
        <f t="shared" si="17"/>
        <v>0</v>
      </c>
      <c r="K441" s="103" t="e">
        <f>IF(J441="","",#REF!)</f>
        <v>#REF!</v>
      </c>
      <c r="L441" s="103" t="e">
        <f>IF(J441="","",#REF!)</f>
        <v>#REF!</v>
      </c>
      <c r="M441" s="104">
        <f t="shared" si="18"/>
        <v>0</v>
      </c>
    </row>
    <row r="442" spans="8:13">
      <c r="H442" s="22"/>
      <c r="J442" s="102">
        <f t="shared" si="17"/>
        <v>0</v>
      </c>
      <c r="K442" s="103" t="e">
        <f>IF(J442="","",#REF!)</f>
        <v>#REF!</v>
      </c>
      <c r="L442" s="103" t="e">
        <f>IF(J442="","",#REF!)</f>
        <v>#REF!</v>
      </c>
      <c r="M442" s="104">
        <f t="shared" si="18"/>
        <v>0</v>
      </c>
    </row>
    <row r="443" spans="8:13">
      <c r="H443" s="22"/>
      <c r="J443" s="102">
        <f t="shared" si="17"/>
        <v>0</v>
      </c>
      <c r="K443" s="103" t="e">
        <f>IF(J443="","",#REF!)</f>
        <v>#REF!</v>
      </c>
      <c r="L443" s="103" t="e">
        <f>IF(J443="","",#REF!)</f>
        <v>#REF!</v>
      </c>
      <c r="M443" s="104">
        <f t="shared" si="18"/>
        <v>0</v>
      </c>
    </row>
    <row r="444" spans="8:13">
      <c r="H444" s="22"/>
      <c r="J444" s="102">
        <f t="shared" si="17"/>
        <v>0</v>
      </c>
      <c r="K444" s="103" t="e">
        <f>IF(J444="","",#REF!)</f>
        <v>#REF!</v>
      </c>
      <c r="L444" s="103" t="e">
        <f>IF(J444="","",#REF!)</f>
        <v>#REF!</v>
      </c>
      <c r="M444" s="104">
        <f t="shared" si="18"/>
        <v>0</v>
      </c>
    </row>
    <row r="445" spans="8:13">
      <c r="H445" s="22"/>
      <c r="J445" s="102">
        <f t="shared" si="17"/>
        <v>0</v>
      </c>
      <c r="K445" s="103" t="e">
        <f>IF(J445="","",#REF!)</f>
        <v>#REF!</v>
      </c>
      <c r="L445" s="103" t="e">
        <f>IF(J445="","",#REF!)</f>
        <v>#REF!</v>
      </c>
      <c r="M445" s="104">
        <f t="shared" si="18"/>
        <v>0</v>
      </c>
    </row>
    <row r="446" spans="8:13">
      <c r="H446" s="22"/>
      <c r="J446" s="102">
        <f t="shared" si="17"/>
        <v>0</v>
      </c>
      <c r="K446" s="103" t="e">
        <f>IF(J446="","",#REF!)</f>
        <v>#REF!</v>
      </c>
      <c r="L446" s="103" t="e">
        <f>IF(J446="","",#REF!)</f>
        <v>#REF!</v>
      </c>
      <c r="M446" s="104">
        <f t="shared" si="18"/>
        <v>0</v>
      </c>
    </row>
    <row r="447" spans="8:13">
      <c r="H447" s="22"/>
      <c r="J447" s="102">
        <f t="shared" si="17"/>
        <v>0</v>
      </c>
      <c r="K447" s="103" t="e">
        <f>IF(J447="","",#REF!)</f>
        <v>#REF!</v>
      </c>
      <c r="L447" s="103" t="e">
        <f>IF(J447="","",#REF!)</f>
        <v>#REF!</v>
      </c>
      <c r="M447" s="104">
        <f t="shared" si="18"/>
        <v>0</v>
      </c>
    </row>
    <row r="448" spans="8:13">
      <c r="H448" s="22"/>
      <c r="J448" s="102">
        <f t="shared" si="17"/>
        <v>0</v>
      </c>
      <c r="K448" s="103" t="e">
        <f>IF(J448="","",#REF!)</f>
        <v>#REF!</v>
      </c>
      <c r="L448" s="103" t="e">
        <f>IF(J448="","",#REF!)</f>
        <v>#REF!</v>
      </c>
      <c r="M448" s="104">
        <f t="shared" si="18"/>
        <v>0</v>
      </c>
    </row>
    <row r="449" spans="8:13">
      <c r="H449" s="22"/>
      <c r="J449" s="102">
        <f t="shared" si="17"/>
        <v>0</v>
      </c>
      <c r="K449" s="103" t="e">
        <f>IF(J449="","",#REF!)</f>
        <v>#REF!</v>
      </c>
      <c r="L449" s="103" t="e">
        <f>IF(J449="","",#REF!)</f>
        <v>#REF!</v>
      </c>
      <c r="M449" s="104">
        <f t="shared" si="18"/>
        <v>0</v>
      </c>
    </row>
    <row r="450" spans="8:13">
      <c r="H450" s="22"/>
      <c r="J450" s="102">
        <f t="shared" si="17"/>
        <v>0</v>
      </c>
      <c r="K450" s="103" t="e">
        <f>IF(J450="","",#REF!)</f>
        <v>#REF!</v>
      </c>
      <c r="L450" s="103" t="e">
        <f>IF(J450="","",#REF!)</f>
        <v>#REF!</v>
      </c>
      <c r="M450" s="104">
        <f t="shared" si="18"/>
        <v>0</v>
      </c>
    </row>
    <row r="451" spans="8:13">
      <c r="H451" s="22"/>
      <c r="J451" s="102">
        <f t="shared" si="17"/>
        <v>0</v>
      </c>
      <c r="K451" s="103" t="e">
        <f>IF(J451="","",#REF!)</f>
        <v>#REF!</v>
      </c>
      <c r="L451" s="103" t="e">
        <f>IF(J451="","",#REF!)</f>
        <v>#REF!</v>
      </c>
      <c r="M451" s="104">
        <f t="shared" si="18"/>
        <v>0</v>
      </c>
    </row>
    <row r="452" spans="8:13">
      <c r="H452" s="22"/>
      <c r="J452" s="102">
        <f t="shared" si="17"/>
        <v>0</v>
      </c>
      <c r="K452" s="103" t="e">
        <f>IF(J452="","",#REF!)</f>
        <v>#REF!</v>
      </c>
      <c r="L452" s="103" t="e">
        <f>IF(J452="","",#REF!)</f>
        <v>#REF!</v>
      </c>
      <c r="M452" s="104">
        <f t="shared" si="18"/>
        <v>0</v>
      </c>
    </row>
    <row r="453" spans="8:13">
      <c r="H453" s="22"/>
      <c r="J453" s="102">
        <f t="shared" si="17"/>
        <v>0</v>
      </c>
      <c r="K453" s="103" t="e">
        <f>IF(J453="","",#REF!)</f>
        <v>#REF!</v>
      </c>
      <c r="L453" s="103" t="e">
        <f>IF(J453="","",#REF!)</f>
        <v>#REF!</v>
      </c>
      <c r="M453" s="104">
        <f t="shared" si="18"/>
        <v>0</v>
      </c>
    </row>
    <row r="454" spans="8:13">
      <c r="H454" s="22"/>
      <c r="J454" s="102">
        <f t="shared" si="17"/>
        <v>0</v>
      </c>
      <c r="K454" s="103" t="e">
        <f>IF(J454="","",#REF!)</f>
        <v>#REF!</v>
      </c>
      <c r="L454" s="103" t="e">
        <f>IF(J454="","",#REF!)</f>
        <v>#REF!</v>
      </c>
      <c r="M454" s="104">
        <f t="shared" si="18"/>
        <v>0</v>
      </c>
    </row>
    <row r="455" spans="8:13">
      <c r="H455" s="22"/>
      <c r="J455" s="102">
        <f t="shared" si="17"/>
        <v>0</v>
      </c>
      <c r="K455" s="103" t="e">
        <f>IF(J455="","",#REF!)</f>
        <v>#REF!</v>
      </c>
      <c r="L455" s="103" t="e">
        <f>IF(J455="","",#REF!)</f>
        <v>#REF!</v>
      </c>
      <c r="M455" s="104">
        <f t="shared" si="18"/>
        <v>0</v>
      </c>
    </row>
    <row r="456" spans="8:13">
      <c r="H456" s="22"/>
      <c r="J456" s="102">
        <f t="shared" si="17"/>
        <v>0</v>
      </c>
      <c r="K456" s="103" t="e">
        <f>IF(J456="","",#REF!)</f>
        <v>#REF!</v>
      </c>
      <c r="L456" s="103" t="e">
        <f>IF(J456="","",#REF!)</f>
        <v>#REF!</v>
      </c>
      <c r="M456" s="104">
        <f t="shared" si="18"/>
        <v>0</v>
      </c>
    </row>
    <row r="457" spans="8:13">
      <c r="H457" s="22"/>
      <c r="J457" s="102">
        <f t="shared" ref="J457:J520" si="19">IF(G455&lt;=$S$8,G455,"")</f>
        <v>0</v>
      </c>
      <c r="K457" s="103" t="e">
        <f>IF(J457="","",#REF!)</f>
        <v>#REF!</v>
      </c>
      <c r="L457" s="103" t="e">
        <f>IF(J457="","",#REF!)</f>
        <v>#REF!</v>
      </c>
      <c r="M457" s="104">
        <f t="shared" ref="M457:M520" si="20">IF(J457="","",H455)</f>
        <v>0</v>
      </c>
    </row>
    <row r="458" spans="8:13">
      <c r="H458" s="22"/>
      <c r="J458" s="102">
        <f t="shared" si="19"/>
        <v>0</v>
      </c>
      <c r="K458" s="103" t="e">
        <f>IF(J458="","",#REF!)</f>
        <v>#REF!</v>
      </c>
      <c r="L458" s="103" t="e">
        <f>IF(J458="","",#REF!)</f>
        <v>#REF!</v>
      </c>
      <c r="M458" s="104">
        <f t="shared" si="20"/>
        <v>0</v>
      </c>
    </row>
    <row r="459" spans="8:13">
      <c r="H459" s="22"/>
      <c r="J459" s="102">
        <f t="shared" si="19"/>
        <v>0</v>
      </c>
      <c r="K459" s="103" t="e">
        <f>IF(J459="","",#REF!)</f>
        <v>#REF!</v>
      </c>
      <c r="L459" s="103" t="e">
        <f>IF(J459="","",#REF!)</f>
        <v>#REF!</v>
      </c>
      <c r="M459" s="104">
        <f t="shared" si="20"/>
        <v>0</v>
      </c>
    </row>
    <row r="460" spans="8:13">
      <c r="H460" s="22"/>
      <c r="J460" s="102">
        <f t="shared" si="19"/>
        <v>0</v>
      </c>
      <c r="K460" s="103" t="e">
        <f>IF(J460="","",#REF!)</f>
        <v>#REF!</v>
      </c>
      <c r="L460" s="103" t="e">
        <f>IF(J460="","",#REF!)</f>
        <v>#REF!</v>
      </c>
      <c r="M460" s="104">
        <f t="shared" si="20"/>
        <v>0</v>
      </c>
    </row>
    <row r="461" spans="8:13">
      <c r="H461" s="22"/>
      <c r="J461" s="102">
        <f t="shared" si="19"/>
        <v>0</v>
      </c>
      <c r="K461" s="103" t="e">
        <f>IF(J461="","",#REF!)</f>
        <v>#REF!</v>
      </c>
      <c r="L461" s="103" t="e">
        <f>IF(J461="","",#REF!)</f>
        <v>#REF!</v>
      </c>
      <c r="M461" s="104">
        <f t="shared" si="20"/>
        <v>0</v>
      </c>
    </row>
    <row r="462" spans="8:13">
      <c r="H462" s="22"/>
      <c r="J462" s="102">
        <f t="shared" si="19"/>
        <v>0</v>
      </c>
      <c r="K462" s="103" t="e">
        <f>IF(J462="","",#REF!)</f>
        <v>#REF!</v>
      </c>
      <c r="L462" s="103" t="e">
        <f>IF(J462="","",#REF!)</f>
        <v>#REF!</v>
      </c>
      <c r="M462" s="104">
        <f t="shared" si="20"/>
        <v>0</v>
      </c>
    </row>
    <row r="463" spans="8:13">
      <c r="H463" s="22"/>
      <c r="J463" s="102">
        <f t="shared" si="19"/>
        <v>0</v>
      </c>
      <c r="K463" s="103" t="e">
        <f>IF(J463="","",#REF!)</f>
        <v>#REF!</v>
      </c>
      <c r="L463" s="103" t="e">
        <f>IF(J463="","",#REF!)</f>
        <v>#REF!</v>
      </c>
      <c r="M463" s="104">
        <f t="shared" si="20"/>
        <v>0</v>
      </c>
    </row>
    <row r="464" spans="8:13">
      <c r="H464" s="22"/>
      <c r="J464" s="102">
        <f t="shared" si="19"/>
        <v>0</v>
      </c>
      <c r="K464" s="103" t="e">
        <f>IF(J464="","",#REF!)</f>
        <v>#REF!</v>
      </c>
      <c r="L464" s="103" t="e">
        <f>IF(J464="","",#REF!)</f>
        <v>#REF!</v>
      </c>
      <c r="M464" s="104">
        <f t="shared" si="20"/>
        <v>0</v>
      </c>
    </row>
    <row r="465" spans="8:13">
      <c r="H465" s="22"/>
      <c r="J465" s="102">
        <f t="shared" si="19"/>
        <v>0</v>
      </c>
      <c r="K465" s="103" t="e">
        <f>IF(J465="","",#REF!)</f>
        <v>#REF!</v>
      </c>
      <c r="L465" s="103" t="e">
        <f>IF(J465="","",#REF!)</f>
        <v>#REF!</v>
      </c>
      <c r="M465" s="104">
        <f t="shared" si="20"/>
        <v>0</v>
      </c>
    </row>
    <row r="466" spans="8:13">
      <c r="H466" s="22"/>
      <c r="J466" s="102">
        <f t="shared" si="19"/>
        <v>0</v>
      </c>
      <c r="K466" s="103" t="e">
        <f>IF(J466="","",#REF!)</f>
        <v>#REF!</v>
      </c>
      <c r="L466" s="103" t="e">
        <f>IF(J466="","",#REF!)</f>
        <v>#REF!</v>
      </c>
      <c r="M466" s="104">
        <f t="shared" si="20"/>
        <v>0</v>
      </c>
    </row>
    <row r="467" spans="8:13">
      <c r="H467" s="22"/>
      <c r="J467" s="102">
        <f t="shared" si="19"/>
        <v>0</v>
      </c>
      <c r="K467" s="103" t="e">
        <f>IF(J467="","",#REF!)</f>
        <v>#REF!</v>
      </c>
      <c r="L467" s="103" t="e">
        <f>IF(J467="","",#REF!)</f>
        <v>#REF!</v>
      </c>
      <c r="M467" s="104">
        <f t="shared" si="20"/>
        <v>0</v>
      </c>
    </row>
    <row r="468" spans="8:13">
      <c r="H468" s="22"/>
      <c r="J468" s="102">
        <f t="shared" si="19"/>
        <v>0</v>
      </c>
      <c r="K468" s="103" t="e">
        <f>IF(J468="","",#REF!)</f>
        <v>#REF!</v>
      </c>
      <c r="L468" s="103" t="e">
        <f>IF(J468="","",#REF!)</f>
        <v>#REF!</v>
      </c>
      <c r="M468" s="104">
        <f t="shared" si="20"/>
        <v>0</v>
      </c>
    </row>
    <row r="469" spans="8:13">
      <c r="H469" s="22"/>
      <c r="J469" s="102">
        <f t="shared" si="19"/>
        <v>0</v>
      </c>
      <c r="K469" s="103" t="e">
        <f>IF(J469="","",#REF!)</f>
        <v>#REF!</v>
      </c>
      <c r="L469" s="103" t="e">
        <f>IF(J469="","",#REF!)</f>
        <v>#REF!</v>
      </c>
      <c r="M469" s="104">
        <f t="shared" si="20"/>
        <v>0</v>
      </c>
    </row>
    <row r="470" spans="8:13">
      <c r="H470" s="22"/>
      <c r="J470" s="102">
        <f t="shared" si="19"/>
        <v>0</v>
      </c>
      <c r="K470" s="103" t="e">
        <f>IF(J470="","",#REF!)</f>
        <v>#REF!</v>
      </c>
      <c r="L470" s="103" t="e">
        <f>IF(J470="","",#REF!)</f>
        <v>#REF!</v>
      </c>
      <c r="M470" s="104">
        <f t="shared" si="20"/>
        <v>0</v>
      </c>
    </row>
    <row r="471" spans="8:13">
      <c r="H471" s="22"/>
      <c r="J471" s="102">
        <f t="shared" si="19"/>
        <v>0</v>
      </c>
      <c r="K471" s="103" t="e">
        <f>IF(J471="","",#REF!)</f>
        <v>#REF!</v>
      </c>
      <c r="L471" s="103" t="e">
        <f>IF(J471="","",#REF!)</f>
        <v>#REF!</v>
      </c>
      <c r="M471" s="104">
        <f t="shared" si="20"/>
        <v>0</v>
      </c>
    </row>
    <row r="472" spans="8:13">
      <c r="H472" s="22"/>
      <c r="J472" s="102">
        <f t="shared" si="19"/>
        <v>0</v>
      </c>
      <c r="K472" s="103" t="e">
        <f>IF(J472="","",#REF!)</f>
        <v>#REF!</v>
      </c>
      <c r="L472" s="103" t="e">
        <f>IF(J472="","",#REF!)</f>
        <v>#REF!</v>
      </c>
      <c r="M472" s="104">
        <f t="shared" si="20"/>
        <v>0</v>
      </c>
    </row>
    <row r="473" spans="8:13">
      <c r="H473" s="22"/>
      <c r="J473" s="102">
        <f t="shared" si="19"/>
        <v>0</v>
      </c>
      <c r="K473" s="103" t="e">
        <f>IF(J473="","",#REF!)</f>
        <v>#REF!</v>
      </c>
      <c r="L473" s="103" t="e">
        <f>IF(J473="","",#REF!)</f>
        <v>#REF!</v>
      </c>
      <c r="M473" s="104">
        <f t="shared" si="20"/>
        <v>0</v>
      </c>
    </row>
    <row r="474" spans="8:13">
      <c r="H474" s="22"/>
      <c r="J474" s="102">
        <f t="shared" si="19"/>
        <v>0</v>
      </c>
      <c r="K474" s="103" t="e">
        <f>IF(J474="","",#REF!)</f>
        <v>#REF!</v>
      </c>
      <c r="L474" s="103" t="e">
        <f>IF(J474="","",#REF!)</f>
        <v>#REF!</v>
      </c>
      <c r="M474" s="104">
        <f t="shared" si="20"/>
        <v>0</v>
      </c>
    </row>
    <row r="475" spans="8:13">
      <c r="H475" s="22"/>
      <c r="J475" s="102">
        <f t="shared" si="19"/>
        <v>0</v>
      </c>
      <c r="K475" s="103" t="e">
        <f>IF(J475="","",#REF!)</f>
        <v>#REF!</v>
      </c>
      <c r="L475" s="103" t="e">
        <f>IF(J475="","",#REF!)</f>
        <v>#REF!</v>
      </c>
      <c r="M475" s="104">
        <f t="shared" si="20"/>
        <v>0</v>
      </c>
    </row>
    <row r="476" spans="8:13">
      <c r="H476" s="22"/>
      <c r="J476" s="102">
        <f t="shared" si="19"/>
        <v>0</v>
      </c>
      <c r="K476" s="103" t="e">
        <f>IF(J476="","",#REF!)</f>
        <v>#REF!</v>
      </c>
      <c r="L476" s="103" t="e">
        <f>IF(J476="","",#REF!)</f>
        <v>#REF!</v>
      </c>
      <c r="M476" s="104">
        <f t="shared" si="20"/>
        <v>0</v>
      </c>
    </row>
    <row r="477" spans="8:13">
      <c r="H477" s="22"/>
      <c r="J477" s="102">
        <f t="shared" si="19"/>
        <v>0</v>
      </c>
      <c r="K477" s="103" t="e">
        <f>IF(J477="","",#REF!)</f>
        <v>#REF!</v>
      </c>
      <c r="L477" s="103" t="e">
        <f>IF(J477="","",#REF!)</f>
        <v>#REF!</v>
      </c>
      <c r="M477" s="104">
        <f t="shared" si="20"/>
        <v>0</v>
      </c>
    </row>
    <row r="478" spans="8:13">
      <c r="H478" s="22"/>
      <c r="J478" s="102">
        <f t="shared" si="19"/>
        <v>0</v>
      </c>
      <c r="K478" s="103" t="e">
        <f>IF(J478="","",#REF!)</f>
        <v>#REF!</v>
      </c>
      <c r="L478" s="103" t="e">
        <f>IF(J478="","",#REF!)</f>
        <v>#REF!</v>
      </c>
      <c r="M478" s="104">
        <f t="shared" si="20"/>
        <v>0</v>
      </c>
    </row>
    <row r="479" spans="8:13">
      <c r="H479" s="22"/>
      <c r="J479" s="102">
        <f t="shared" si="19"/>
        <v>0</v>
      </c>
      <c r="K479" s="103" t="e">
        <f>IF(J479="","",#REF!)</f>
        <v>#REF!</v>
      </c>
      <c r="L479" s="103" t="e">
        <f>IF(J479="","",#REF!)</f>
        <v>#REF!</v>
      </c>
      <c r="M479" s="104">
        <f t="shared" si="20"/>
        <v>0</v>
      </c>
    </row>
    <row r="480" spans="8:13">
      <c r="H480" s="22"/>
      <c r="J480" s="102">
        <f t="shared" si="19"/>
        <v>0</v>
      </c>
      <c r="K480" s="103" t="e">
        <f>IF(J480="","",#REF!)</f>
        <v>#REF!</v>
      </c>
      <c r="L480" s="103" t="e">
        <f>IF(J480="","",#REF!)</f>
        <v>#REF!</v>
      </c>
      <c r="M480" s="104">
        <f t="shared" si="20"/>
        <v>0</v>
      </c>
    </row>
    <row r="481" spans="8:13">
      <c r="H481" s="22"/>
      <c r="J481" s="102">
        <f t="shared" si="19"/>
        <v>0</v>
      </c>
      <c r="K481" s="103" t="e">
        <f>IF(J481="","",#REF!)</f>
        <v>#REF!</v>
      </c>
      <c r="L481" s="103" t="e">
        <f>IF(J481="","",#REF!)</f>
        <v>#REF!</v>
      </c>
      <c r="M481" s="104">
        <f t="shared" si="20"/>
        <v>0</v>
      </c>
    </row>
    <row r="482" spans="8:13">
      <c r="H482" s="22"/>
      <c r="J482" s="102">
        <f t="shared" si="19"/>
        <v>0</v>
      </c>
      <c r="K482" s="103" t="e">
        <f>IF(J482="","",#REF!)</f>
        <v>#REF!</v>
      </c>
      <c r="L482" s="103" t="e">
        <f>IF(J482="","",#REF!)</f>
        <v>#REF!</v>
      </c>
      <c r="M482" s="104">
        <f t="shared" si="20"/>
        <v>0</v>
      </c>
    </row>
    <row r="483" spans="8:13">
      <c r="H483" s="22"/>
      <c r="J483" s="102">
        <f t="shared" si="19"/>
        <v>0</v>
      </c>
      <c r="K483" s="103" t="e">
        <f>IF(J483="","",#REF!)</f>
        <v>#REF!</v>
      </c>
      <c r="L483" s="103" t="e">
        <f>IF(J483="","",#REF!)</f>
        <v>#REF!</v>
      </c>
      <c r="M483" s="104">
        <f t="shared" si="20"/>
        <v>0</v>
      </c>
    </row>
    <row r="484" spans="8:13">
      <c r="H484" s="22"/>
      <c r="J484" s="102">
        <f t="shared" si="19"/>
        <v>0</v>
      </c>
      <c r="K484" s="103" t="e">
        <f>IF(J484="","",#REF!)</f>
        <v>#REF!</v>
      </c>
      <c r="L484" s="103" t="e">
        <f>IF(J484="","",#REF!)</f>
        <v>#REF!</v>
      </c>
      <c r="M484" s="104">
        <f t="shared" si="20"/>
        <v>0</v>
      </c>
    </row>
    <row r="485" spans="8:13">
      <c r="H485" s="22"/>
      <c r="J485" s="102">
        <f t="shared" si="19"/>
        <v>0</v>
      </c>
      <c r="K485" s="103" t="e">
        <f>IF(J485="","",#REF!)</f>
        <v>#REF!</v>
      </c>
      <c r="L485" s="103" t="e">
        <f>IF(J485="","",#REF!)</f>
        <v>#REF!</v>
      </c>
      <c r="M485" s="104">
        <f t="shared" si="20"/>
        <v>0</v>
      </c>
    </row>
    <row r="486" spans="8:13">
      <c r="H486" s="22"/>
      <c r="J486" s="102">
        <f t="shared" si="19"/>
        <v>0</v>
      </c>
      <c r="K486" s="103" t="e">
        <f>IF(J486="","",#REF!)</f>
        <v>#REF!</v>
      </c>
      <c r="L486" s="103" t="e">
        <f>IF(J486="","",#REF!)</f>
        <v>#REF!</v>
      </c>
      <c r="M486" s="104">
        <f t="shared" si="20"/>
        <v>0</v>
      </c>
    </row>
    <row r="487" spans="8:13">
      <c r="H487" s="22"/>
      <c r="J487" s="102">
        <f t="shared" si="19"/>
        <v>0</v>
      </c>
      <c r="K487" s="103" t="e">
        <f>IF(J487="","",#REF!)</f>
        <v>#REF!</v>
      </c>
      <c r="L487" s="103" t="e">
        <f>IF(J487="","",#REF!)</f>
        <v>#REF!</v>
      </c>
      <c r="M487" s="104">
        <f t="shared" si="20"/>
        <v>0</v>
      </c>
    </row>
    <row r="488" spans="8:13">
      <c r="H488" s="22"/>
      <c r="J488" s="102">
        <f t="shared" si="19"/>
        <v>0</v>
      </c>
      <c r="K488" s="103" t="e">
        <f>IF(J488="","",#REF!)</f>
        <v>#REF!</v>
      </c>
      <c r="L488" s="103" t="e">
        <f>IF(J488="","",#REF!)</f>
        <v>#REF!</v>
      </c>
      <c r="M488" s="104">
        <f t="shared" si="20"/>
        <v>0</v>
      </c>
    </row>
    <row r="489" spans="8:13">
      <c r="H489" s="22"/>
      <c r="J489" s="102">
        <f t="shared" si="19"/>
        <v>0</v>
      </c>
      <c r="K489" s="103" t="e">
        <f>IF(J489="","",#REF!)</f>
        <v>#REF!</v>
      </c>
      <c r="L489" s="103" t="e">
        <f>IF(J489="","",#REF!)</f>
        <v>#REF!</v>
      </c>
      <c r="M489" s="104">
        <f t="shared" si="20"/>
        <v>0</v>
      </c>
    </row>
    <row r="490" spans="8:13">
      <c r="H490" s="22"/>
      <c r="J490" s="102">
        <f t="shared" si="19"/>
        <v>0</v>
      </c>
      <c r="K490" s="103" t="e">
        <f>IF(J490="","",#REF!)</f>
        <v>#REF!</v>
      </c>
      <c r="L490" s="103" t="e">
        <f>IF(J490="","",#REF!)</f>
        <v>#REF!</v>
      </c>
      <c r="M490" s="104">
        <f t="shared" si="20"/>
        <v>0</v>
      </c>
    </row>
    <row r="491" spans="8:13">
      <c r="H491" s="22"/>
      <c r="J491" s="102">
        <f t="shared" si="19"/>
        <v>0</v>
      </c>
      <c r="K491" s="103" t="e">
        <f>IF(J491="","",#REF!)</f>
        <v>#REF!</v>
      </c>
      <c r="L491" s="103" t="e">
        <f>IF(J491="","",#REF!)</f>
        <v>#REF!</v>
      </c>
      <c r="M491" s="104">
        <f t="shared" si="20"/>
        <v>0</v>
      </c>
    </row>
    <row r="492" spans="8:13">
      <c r="H492" s="22"/>
      <c r="J492" s="102">
        <f t="shared" si="19"/>
        <v>0</v>
      </c>
      <c r="K492" s="103" t="e">
        <f>IF(J492="","",#REF!)</f>
        <v>#REF!</v>
      </c>
      <c r="L492" s="103" t="e">
        <f>IF(J492="","",#REF!)</f>
        <v>#REF!</v>
      </c>
      <c r="M492" s="104">
        <f t="shared" si="20"/>
        <v>0</v>
      </c>
    </row>
    <row r="493" spans="8:13">
      <c r="H493" s="22"/>
      <c r="J493" s="102">
        <f t="shared" si="19"/>
        <v>0</v>
      </c>
      <c r="K493" s="103" t="e">
        <f>IF(J493="","",#REF!)</f>
        <v>#REF!</v>
      </c>
      <c r="L493" s="103" t="e">
        <f>IF(J493="","",#REF!)</f>
        <v>#REF!</v>
      </c>
      <c r="M493" s="104">
        <f t="shared" si="20"/>
        <v>0</v>
      </c>
    </row>
    <row r="494" spans="8:13">
      <c r="H494" s="22"/>
      <c r="J494" s="102">
        <f t="shared" si="19"/>
        <v>0</v>
      </c>
      <c r="K494" s="103" t="e">
        <f>IF(J494="","",#REF!)</f>
        <v>#REF!</v>
      </c>
      <c r="L494" s="103" t="e">
        <f>IF(J494="","",#REF!)</f>
        <v>#REF!</v>
      </c>
      <c r="M494" s="104">
        <f t="shared" si="20"/>
        <v>0</v>
      </c>
    </row>
    <row r="495" spans="8:13">
      <c r="H495" s="22"/>
      <c r="J495" s="102">
        <f t="shared" si="19"/>
        <v>0</v>
      </c>
      <c r="K495" s="103" t="e">
        <f>IF(J495="","",#REF!)</f>
        <v>#REF!</v>
      </c>
      <c r="L495" s="103" t="e">
        <f>IF(J495="","",#REF!)</f>
        <v>#REF!</v>
      </c>
      <c r="M495" s="104">
        <f t="shared" si="20"/>
        <v>0</v>
      </c>
    </row>
    <row r="496" spans="8:13">
      <c r="H496" s="22"/>
      <c r="J496" s="102">
        <f t="shared" si="19"/>
        <v>0</v>
      </c>
      <c r="K496" s="103" t="e">
        <f>IF(J496="","",#REF!)</f>
        <v>#REF!</v>
      </c>
      <c r="L496" s="103" t="e">
        <f>IF(J496="","",#REF!)</f>
        <v>#REF!</v>
      </c>
      <c r="M496" s="104">
        <f t="shared" si="20"/>
        <v>0</v>
      </c>
    </row>
    <row r="497" spans="8:13">
      <c r="H497" s="22"/>
      <c r="J497" s="102">
        <f t="shared" si="19"/>
        <v>0</v>
      </c>
      <c r="K497" s="103" t="e">
        <f>IF(J497="","",#REF!)</f>
        <v>#REF!</v>
      </c>
      <c r="L497" s="103" t="e">
        <f>IF(J497="","",#REF!)</f>
        <v>#REF!</v>
      </c>
      <c r="M497" s="104">
        <f t="shared" si="20"/>
        <v>0</v>
      </c>
    </row>
    <row r="498" spans="8:13">
      <c r="H498" s="22"/>
      <c r="J498" s="102">
        <f t="shared" si="19"/>
        <v>0</v>
      </c>
      <c r="K498" s="103" t="e">
        <f>IF(J498="","",#REF!)</f>
        <v>#REF!</v>
      </c>
      <c r="L498" s="103" t="e">
        <f>IF(J498="","",#REF!)</f>
        <v>#REF!</v>
      </c>
      <c r="M498" s="104">
        <f t="shared" si="20"/>
        <v>0</v>
      </c>
    </row>
    <row r="499" spans="8:13">
      <c r="H499" s="22"/>
      <c r="J499" s="102">
        <f t="shared" si="19"/>
        <v>0</v>
      </c>
      <c r="K499" s="103" t="e">
        <f>IF(J499="","",#REF!)</f>
        <v>#REF!</v>
      </c>
      <c r="L499" s="103" t="e">
        <f>IF(J499="","",#REF!)</f>
        <v>#REF!</v>
      </c>
      <c r="M499" s="104">
        <f t="shared" si="20"/>
        <v>0</v>
      </c>
    </row>
    <row r="500" spans="8:13">
      <c r="H500" s="22"/>
      <c r="J500" s="102">
        <f t="shared" si="19"/>
        <v>0</v>
      </c>
      <c r="K500" s="103" t="e">
        <f>IF(J500="","",#REF!)</f>
        <v>#REF!</v>
      </c>
      <c r="L500" s="103" t="e">
        <f>IF(J500="","",#REF!)</f>
        <v>#REF!</v>
      </c>
      <c r="M500" s="104">
        <f t="shared" si="20"/>
        <v>0</v>
      </c>
    </row>
    <row r="501" spans="8:13">
      <c r="H501" s="22"/>
      <c r="J501" s="102">
        <f t="shared" si="19"/>
        <v>0</v>
      </c>
      <c r="K501" s="103" t="e">
        <f>IF(J501="","",#REF!)</f>
        <v>#REF!</v>
      </c>
      <c r="L501" s="103" t="e">
        <f>IF(J501="","",#REF!)</f>
        <v>#REF!</v>
      </c>
      <c r="M501" s="104">
        <f t="shared" si="20"/>
        <v>0</v>
      </c>
    </row>
    <row r="502" spans="8:13">
      <c r="H502" s="22"/>
      <c r="J502" s="102">
        <f t="shared" si="19"/>
        <v>0</v>
      </c>
      <c r="K502" s="103" t="e">
        <f>IF(J502="","",#REF!)</f>
        <v>#REF!</v>
      </c>
      <c r="L502" s="103" t="e">
        <f>IF(J502="","",#REF!)</f>
        <v>#REF!</v>
      </c>
      <c r="M502" s="104">
        <f t="shared" si="20"/>
        <v>0</v>
      </c>
    </row>
    <row r="503" spans="8:13">
      <c r="H503" s="22"/>
      <c r="J503" s="102">
        <f t="shared" si="19"/>
        <v>0</v>
      </c>
      <c r="K503" s="103" t="e">
        <f>IF(J503="","",#REF!)</f>
        <v>#REF!</v>
      </c>
      <c r="L503" s="103" t="e">
        <f>IF(J503="","",#REF!)</f>
        <v>#REF!</v>
      </c>
      <c r="M503" s="104">
        <f t="shared" si="20"/>
        <v>0</v>
      </c>
    </row>
    <row r="504" spans="8:13">
      <c r="H504" s="22"/>
      <c r="J504" s="102">
        <f t="shared" si="19"/>
        <v>0</v>
      </c>
      <c r="K504" s="103" t="e">
        <f>IF(J504="","",#REF!)</f>
        <v>#REF!</v>
      </c>
      <c r="L504" s="103" t="e">
        <f>IF(J504="","",#REF!)</f>
        <v>#REF!</v>
      </c>
      <c r="M504" s="104">
        <f t="shared" si="20"/>
        <v>0</v>
      </c>
    </row>
    <row r="505" spans="8:13">
      <c r="H505" s="22"/>
      <c r="J505" s="102">
        <f t="shared" si="19"/>
        <v>0</v>
      </c>
      <c r="K505" s="103" t="e">
        <f>IF(J505="","",#REF!)</f>
        <v>#REF!</v>
      </c>
      <c r="L505" s="103" t="e">
        <f>IF(J505="","",#REF!)</f>
        <v>#REF!</v>
      </c>
      <c r="M505" s="104">
        <f t="shared" si="20"/>
        <v>0</v>
      </c>
    </row>
    <row r="506" spans="8:13">
      <c r="H506" s="22"/>
      <c r="J506" s="102">
        <f t="shared" si="19"/>
        <v>0</v>
      </c>
      <c r="K506" s="103" t="e">
        <f>IF(J506="","",#REF!)</f>
        <v>#REF!</v>
      </c>
      <c r="L506" s="103" t="e">
        <f>IF(J506="","",#REF!)</f>
        <v>#REF!</v>
      </c>
      <c r="M506" s="104">
        <f t="shared" si="20"/>
        <v>0</v>
      </c>
    </row>
    <row r="507" spans="8:13">
      <c r="H507" s="22"/>
      <c r="J507" s="102">
        <f t="shared" si="19"/>
        <v>0</v>
      </c>
      <c r="K507" s="103" t="e">
        <f>IF(J507="","",#REF!)</f>
        <v>#REF!</v>
      </c>
      <c r="L507" s="103" t="e">
        <f>IF(J507="","",#REF!)</f>
        <v>#REF!</v>
      </c>
      <c r="M507" s="104">
        <f t="shared" si="20"/>
        <v>0</v>
      </c>
    </row>
    <row r="508" spans="8:13">
      <c r="H508" s="22"/>
      <c r="J508" s="102">
        <f t="shared" si="19"/>
        <v>0</v>
      </c>
      <c r="K508" s="103" t="e">
        <f>IF(J508="","",#REF!)</f>
        <v>#REF!</v>
      </c>
      <c r="L508" s="103" t="e">
        <f>IF(J508="","",#REF!)</f>
        <v>#REF!</v>
      </c>
      <c r="M508" s="104">
        <f t="shared" si="20"/>
        <v>0</v>
      </c>
    </row>
    <row r="509" spans="8:13">
      <c r="H509" s="22"/>
      <c r="J509" s="102">
        <f t="shared" si="19"/>
        <v>0</v>
      </c>
      <c r="K509" s="103" t="e">
        <f>IF(J509="","",#REF!)</f>
        <v>#REF!</v>
      </c>
      <c r="L509" s="103" t="e">
        <f>IF(J509="","",#REF!)</f>
        <v>#REF!</v>
      </c>
      <c r="M509" s="104">
        <f t="shared" si="20"/>
        <v>0</v>
      </c>
    </row>
    <row r="510" spans="8:13">
      <c r="H510" s="22"/>
      <c r="J510" s="102">
        <f t="shared" si="19"/>
        <v>0</v>
      </c>
      <c r="K510" s="103" t="e">
        <f>IF(J510="","",#REF!)</f>
        <v>#REF!</v>
      </c>
      <c r="L510" s="103" t="e">
        <f>IF(J510="","",#REF!)</f>
        <v>#REF!</v>
      </c>
      <c r="M510" s="104">
        <f t="shared" si="20"/>
        <v>0</v>
      </c>
    </row>
    <row r="511" spans="8:13">
      <c r="H511" s="22"/>
      <c r="J511" s="102">
        <f t="shared" si="19"/>
        <v>0</v>
      </c>
      <c r="K511" s="103" t="e">
        <f>IF(J511="","",#REF!)</f>
        <v>#REF!</v>
      </c>
      <c r="L511" s="103" t="e">
        <f>IF(J511="","",#REF!)</f>
        <v>#REF!</v>
      </c>
      <c r="M511" s="104">
        <f t="shared" si="20"/>
        <v>0</v>
      </c>
    </row>
    <row r="512" spans="8:13">
      <c r="H512" s="22"/>
      <c r="J512" s="102">
        <f t="shared" si="19"/>
        <v>0</v>
      </c>
      <c r="K512" s="103" t="e">
        <f>IF(J512="","",#REF!)</f>
        <v>#REF!</v>
      </c>
      <c r="L512" s="103" t="e">
        <f>IF(J512="","",#REF!)</f>
        <v>#REF!</v>
      </c>
      <c r="M512" s="104">
        <f t="shared" si="20"/>
        <v>0</v>
      </c>
    </row>
    <row r="513" spans="8:13">
      <c r="H513" s="22"/>
      <c r="J513" s="102">
        <f t="shared" si="19"/>
        <v>0</v>
      </c>
      <c r="K513" s="103" t="e">
        <f>IF(J513="","",#REF!)</f>
        <v>#REF!</v>
      </c>
      <c r="L513" s="103" t="e">
        <f>IF(J513="","",#REF!)</f>
        <v>#REF!</v>
      </c>
      <c r="M513" s="104">
        <f t="shared" si="20"/>
        <v>0</v>
      </c>
    </row>
    <row r="514" spans="8:13">
      <c r="H514" s="22"/>
      <c r="J514" s="102">
        <f t="shared" si="19"/>
        <v>0</v>
      </c>
      <c r="K514" s="103" t="e">
        <f>IF(J514="","",#REF!)</f>
        <v>#REF!</v>
      </c>
      <c r="L514" s="103" t="e">
        <f>IF(J514="","",#REF!)</f>
        <v>#REF!</v>
      </c>
      <c r="M514" s="104">
        <f t="shared" si="20"/>
        <v>0</v>
      </c>
    </row>
    <row r="515" spans="8:13">
      <c r="H515" s="22"/>
      <c r="J515" s="102">
        <f t="shared" si="19"/>
        <v>0</v>
      </c>
      <c r="K515" s="103" t="e">
        <f>IF(J515="","",#REF!)</f>
        <v>#REF!</v>
      </c>
      <c r="L515" s="103" t="e">
        <f>IF(J515="","",#REF!)</f>
        <v>#REF!</v>
      </c>
      <c r="M515" s="104">
        <f t="shared" si="20"/>
        <v>0</v>
      </c>
    </row>
    <row r="516" spans="8:13">
      <c r="H516" s="22"/>
      <c r="J516" s="102">
        <f t="shared" si="19"/>
        <v>0</v>
      </c>
      <c r="K516" s="103" t="e">
        <f>IF(J516="","",#REF!)</f>
        <v>#REF!</v>
      </c>
      <c r="L516" s="103" t="e">
        <f>IF(J516="","",#REF!)</f>
        <v>#REF!</v>
      </c>
      <c r="M516" s="104">
        <f t="shared" si="20"/>
        <v>0</v>
      </c>
    </row>
    <row r="517" spans="8:13">
      <c r="H517" s="22"/>
      <c r="J517" s="102">
        <f t="shared" si="19"/>
        <v>0</v>
      </c>
      <c r="K517" s="103" t="e">
        <f>IF(J517="","",#REF!)</f>
        <v>#REF!</v>
      </c>
      <c r="L517" s="103" t="e">
        <f>IF(J517="","",#REF!)</f>
        <v>#REF!</v>
      </c>
      <c r="M517" s="104">
        <f t="shared" si="20"/>
        <v>0</v>
      </c>
    </row>
    <row r="518" spans="8:13">
      <c r="H518" s="22"/>
      <c r="J518" s="102">
        <f t="shared" si="19"/>
        <v>0</v>
      </c>
      <c r="K518" s="103" t="e">
        <f>IF(J518="","",#REF!)</f>
        <v>#REF!</v>
      </c>
      <c r="L518" s="103" t="e">
        <f>IF(J518="","",#REF!)</f>
        <v>#REF!</v>
      </c>
      <c r="M518" s="104">
        <f t="shared" si="20"/>
        <v>0</v>
      </c>
    </row>
    <row r="519" spans="8:13">
      <c r="H519" s="22"/>
      <c r="J519" s="102">
        <f t="shared" si="19"/>
        <v>0</v>
      </c>
      <c r="K519" s="103" t="e">
        <f>IF(J519="","",#REF!)</f>
        <v>#REF!</v>
      </c>
      <c r="L519" s="103" t="e">
        <f>IF(J519="","",#REF!)</f>
        <v>#REF!</v>
      </c>
      <c r="M519" s="104">
        <f t="shared" si="20"/>
        <v>0</v>
      </c>
    </row>
    <row r="520" spans="8:13">
      <c r="H520" s="22"/>
      <c r="J520" s="102">
        <f t="shared" si="19"/>
        <v>0</v>
      </c>
      <c r="K520" s="103" t="e">
        <f>IF(J520="","",#REF!)</f>
        <v>#REF!</v>
      </c>
      <c r="L520" s="103" t="e">
        <f>IF(J520="","",#REF!)</f>
        <v>#REF!</v>
      </c>
      <c r="M520" s="104">
        <f t="shared" si="20"/>
        <v>0</v>
      </c>
    </row>
    <row r="521" spans="8:13">
      <c r="H521" s="22"/>
      <c r="J521" s="102">
        <f t="shared" ref="J521:J570" si="21">IF(G519&lt;=$S$8,G519,"")</f>
        <v>0</v>
      </c>
      <c r="K521" s="103" t="e">
        <f>IF(J521="","",#REF!)</f>
        <v>#REF!</v>
      </c>
      <c r="L521" s="103" t="e">
        <f>IF(J521="","",#REF!)</f>
        <v>#REF!</v>
      </c>
      <c r="M521" s="104">
        <f t="shared" ref="M521:M570" si="22">IF(J521="","",H519)</f>
        <v>0</v>
      </c>
    </row>
    <row r="522" spans="8:13">
      <c r="H522" s="22"/>
      <c r="J522" s="102">
        <f t="shared" si="21"/>
        <v>0</v>
      </c>
      <c r="K522" s="103" t="e">
        <f>IF(J522="","",#REF!)</f>
        <v>#REF!</v>
      </c>
      <c r="L522" s="103" t="e">
        <f>IF(J522="","",#REF!)</f>
        <v>#REF!</v>
      </c>
      <c r="M522" s="104">
        <f t="shared" si="22"/>
        <v>0</v>
      </c>
    </row>
    <row r="523" spans="8:13">
      <c r="H523" s="22"/>
      <c r="J523" s="102">
        <f t="shared" si="21"/>
        <v>0</v>
      </c>
      <c r="K523" s="103" t="e">
        <f>IF(J523="","",#REF!)</f>
        <v>#REF!</v>
      </c>
      <c r="L523" s="103" t="e">
        <f>IF(J523="","",#REF!)</f>
        <v>#REF!</v>
      </c>
      <c r="M523" s="104">
        <f t="shared" si="22"/>
        <v>0</v>
      </c>
    </row>
    <row r="524" spans="8:13">
      <c r="H524" s="22"/>
      <c r="J524" s="102">
        <f t="shared" si="21"/>
        <v>0</v>
      </c>
      <c r="K524" s="103" t="e">
        <f>IF(J524="","",#REF!)</f>
        <v>#REF!</v>
      </c>
      <c r="L524" s="103" t="e">
        <f>IF(J524="","",#REF!)</f>
        <v>#REF!</v>
      </c>
      <c r="M524" s="104">
        <f t="shared" si="22"/>
        <v>0</v>
      </c>
    </row>
    <row r="525" spans="8:13">
      <c r="H525" s="22"/>
      <c r="J525" s="102">
        <f t="shared" si="21"/>
        <v>0</v>
      </c>
      <c r="K525" s="103" t="e">
        <f>IF(J525="","",#REF!)</f>
        <v>#REF!</v>
      </c>
      <c r="L525" s="103" t="e">
        <f>IF(J525="","",#REF!)</f>
        <v>#REF!</v>
      </c>
      <c r="M525" s="104">
        <f t="shared" si="22"/>
        <v>0</v>
      </c>
    </row>
    <row r="526" spans="8:13">
      <c r="H526" s="22"/>
      <c r="J526" s="102">
        <f t="shared" si="21"/>
        <v>0</v>
      </c>
      <c r="K526" s="103" t="e">
        <f>IF(J526="","",#REF!)</f>
        <v>#REF!</v>
      </c>
      <c r="L526" s="103" t="e">
        <f>IF(J526="","",#REF!)</f>
        <v>#REF!</v>
      </c>
      <c r="M526" s="104">
        <f t="shared" si="22"/>
        <v>0</v>
      </c>
    </row>
    <row r="527" spans="8:13">
      <c r="H527" s="22"/>
      <c r="J527" s="102">
        <f t="shared" si="21"/>
        <v>0</v>
      </c>
      <c r="K527" s="103" t="e">
        <f>IF(J527="","",#REF!)</f>
        <v>#REF!</v>
      </c>
      <c r="L527" s="103" t="e">
        <f>IF(J527="","",#REF!)</f>
        <v>#REF!</v>
      </c>
      <c r="M527" s="104">
        <f t="shared" si="22"/>
        <v>0</v>
      </c>
    </row>
    <row r="528" spans="8:13">
      <c r="H528" s="22"/>
      <c r="J528" s="102">
        <f t="shared" si="21"/>
        <v>0</v>
      </c>
      <c r="K528" s="103" t="e">
        <f>IF(J528="","",#REF!)</f>
        <v>#REF!</v>
      </c>
      <c r="L528" s="103" t="e">
        <f>IF(J528="","",#REF!)</f>
        <v>#REF!</v>
      </c>
      <c r="M528" s="104">
        <f t="shared" si="22"/>
        <v>0</v>
      </c>
    </row>
    <row r="529" spans="8:13">
      <c r="H529" s="22"/>
      <c r="J529" s="102">
        <f t="shared" si="21"/>
        <v>0</v>
      </c>
      <c r="K529" s="103" t="e">
        <f>IF(J529="","",#REF!)</f>
        <v>#REF!</v>
      </c>
      <c r="L529" s="103" t="e">
        <f>IF(J529="","",#REF!)</f>
        <v>#REF!</v>
      </c>
      <c r="M529" s="104">
        <f t="shared" si="22"/>
        <v>0</v>
      </c>
    </row>
    <row r="530" spans="8:13">
      <c r="H530" s="22"/>
      <c r="J530" s="102">
        <f t="shared" si="21"/>
        <v>0</v>
      </c>
      <c r="K530" s="103" t="e">
        <f>IF(J530="","",#REF!)</f>
        <v>#REF!</v>
      </c>
      <c r="L530" s="103" t="e">
        <f>IF(J530="","",#REF!)</f>
        <v>#REF!</v>
      </c>
      <c r="M530" s="104">
        <f t="shared" si="22"/>
        <v>0</v>
      </c>
    </row>
    <row r="531" spans="8:13">
      <c r="H531" s="22"/>
      <c r="J531" s="102">
        <f t="shared" si="21"/>
        <v>0</v>
      </c>
      <c r="K531" s="103" t="e">
        <f>IF(J531="","",#REF!)</f>
        <v>#REF!</v>
      </c>
      <c r="L531" s="103" t="e">
        <f>IF(J531="","",#REF!)</f>
        <v>#REF!</v>
      </c>
      <c r="M531" s="104">
        <f t="shared" si="22"/>
        <v>0</v>
      </c>
    </row>
    <row r="532" spans="8:13">
      <c r="H532" s="22"/>
      <c r="J532" s="102">
        <f t="shared" si="21"/>
        <v>0</v>
      </c>
      <c r="K532" s="103" t="e">
        <f>IF(J532="","",#REF!)</f>
        <v>#REF!</v>
      </c>
      <c r="L532" s="103" t="e">
        <f>IF(J532="","",#REF!)</f>
        <v>#REF!</v>
      </c>
      <c r="M532" s="104">
        <f t="shared" si="22"/>
        <v>0</v>
      </c>
    </row>
    <row r="533" spans="8:13">
      <c r="H533" s="22"/>
      <c r="J533" s="102">
        <f t="shared" si="21"/>
        <v>0</v>
      </c>
      <c r="K533" s="103" t="e">
        <f>IF(J533="","",#REF!)</f>
        <v>#REF!</v>
      </c>
      <c r="L533" s="103" t="e">
        <f>IF(J533="","",#REF!)</f>
        <v>#REF!</v>
      </c>
      <c r="M533" s="104">
        <f t="shared" si="22"/>
        <v>0</v>
      </c>
    </row>
    <row r="534" spans="8:13">
      <c r="H534" s="22"/>
      <c r="J534" s="102">
        <f t="shared" si="21"/>
        <v>0</v>
      </c>
      <c r="K534" s="103" t="e">
        <f>IF(J534="","",#REF!)</f>
        <v>#REF!</v>
      </c>
      <c r="L534" s="103" t="e">
        <f>IF(J534="","",#REF!)</f>
        <v>#REF!</v>
      </c>
      <c r="M534" s="104">
        <f t="shared" si="22"/>
        <v>0</v>
      </c>
    </row>
    <row r="535" spans="8:13">
      <c r="H535" s="22"/>
      <c r="J535" s="102">
        <f t="shared" si="21"/>
        <v>0</v>
      </c>
      <c r="K535" s="103" t="e">
        <f>IF(J535="","",#REF!)</f>
        <v>#REF!</v>
      </c>
      <c r="L535" s="103" t="e">
        <f>IF(J535="","",#REF!)</f>
        <v>#REF!</v>
      </c>
      <c r="M535" s="104">
        <f t="shared" si="22"/>
        <v>0</v>
      </c>
    </row>
    <row r="536" spans="8:13">
      <c r="H536" s="22"/>
      <c r="J536" s="102">
        <f t="shared" si="21"/>
        <v>0</v>
      </c>
      <c r="K536" s="103" t="e">
        <f>IF(J536="","",#REF!)</f>
        <v>#REF!</v>
      </c>
      <c r="L536" s="103" t="e">
        <f>IF(J536="","",#REF!)</f>
        <v>#REF!</v>
      </c>
      <c r="M536" s="104">
        <f t="shared" si="22"/>
        <v>0</v>
      </c>
    </row>
    <row r="537" spans="8:13">
      <c r="H537" s="22"/>
      <c r="J537" s="102">
        <f t="shared" si="21"/>
        <v>0</v>
      </c>
      <c r="K537" s="103" t="e">
        <f>IF(J537="","",#REF!)</f>
        <v>#REF!</v>
      </c>
      <c r="L537" s="103" t="e">
        <f>IF(J537="","",#REF!)</f>
        <v>#REF!</v>
      </c>
      <c r="M537" s="104">
        <f t="shared" si="22"/>
        <v>0</v>
      </c>
    </row>
    <row r="538" spans="8:13">
      <c r="H538" s="22"/>
      <c r="J538" s="102">
        <f t="shared" si="21"/>
        <v>0</v>
      </c>
      <c r="K538" s="103" t="e">
        <f>IF(J538="","",#REF!)</f>
        <v>#REF!</v>
      </c>
      <c r="L538" s="103" t="e">
        <f>IF(J538="","",#REF!)</f>
        <v>#REF!</v>
      </c>
      <c r="M538" s="104">
        <f t="shared" si="22"/>
        <v>0</v>
      </c>
    </row>
    <row r="539" spans="8:13">
      <c r="H539" s="22"/>
      <c r="J539" s="102">
        <f t="shared" si="21"/>
        <v>0</v>
      </c>
      <c r="K539" s="103" t="e">
        <f>IF(J539="","",#REF!)</f>
        <v>#REF!</v>
      </c>
      <c r="L539" s="103" t="e">
        <f>IF(J539="","",#REF!)</f>
        <v>#REF!</v>
      </c>
      <c r="M539" s="104">
        <f t="shared" si="22"/>
        <v>0</v>
      </c>
    </row>
    <row r="540" spans="8:13">
      <c r="H540" s="22"/>
      <c r="J540" s="102">
        <f t="shared" si="21"/>
        <v>0</v>
      </c>
      <c r="K540" s="103" t="e">
        <f>IF(J540="","",#REF!)</f>
        <v>#REF!</v>
      </c>
      <c r="L540" s="103" t="e">
        <f>IF(J540="","",#REF!)</f>
        <v>#REF!</v>
      </c>
      <c r="M540" s="104">
        <f t="shared" si="22"/>
        <v>0</v>
      </c>
    </row>
    <row r="541" spans="8:13">
      <c r="H541" s="22"/>
      <c r="J541" s="102">
        <f t="shared" si="21"/>
        <v>0</v>
      </c>
      <c r="K541" s="103" t="e">
        <f>IF(J541="","",#REF!)</f>
        <v>#REF!</v>
      </c>
      <c r="L541" s="103" t="e">
        <f>IF(J541="","",#REF!)</f>
        <v>#REF!</v>
      </c>
      <c r="M541" s="104">
        <f t="shared" si="22"/>
        <v>0</v>
      </c>
    </row>
    <row r="542" spans="8:13">
      <c r="H542" s="22"/>
      <c r="J542" s="102">
        <f t="shared" si="21"/>
        <v>0</v>
      </c>
      <c r="K542" s="103" t="e">
        <f>IF(J542="","",#REF!)</f>
        <v>#REF!</v>
      </c>
      <c r="L542" s="103" t="e">
        <f>IF(J542="","",#REF!)</f>
        <v>#REF!</v>
      </c>
      <c r="M542" s="104">
        <f t="shared" si="22"/>
        <v>0</v>
      </c>
    </row>
    <row r="543" spans="8:13">
      <c r="H543" s="22"/>
      <c r="J543" s="102">
        <f t="shared" si="21"/>
        <v>0</v>
      </c>
      <c r="K543" s="103" t="e">
        <f>IF(J543="","",#REF!)</f>
        <v>#REF!</v>
      </c>
      <c r="L543" s="103" t="e">
        <f>IF(J543="","",#REF!)</f>
        <v>#REF!</v>
      </c>
      <c r="M543" s="104">
        <f t="shared" si="22"/>
        <v>0</v>
      </c>
    </row>
    <row r="544" spans="8:13">
      <c r="H544" s="22"/>
      <c r="J544" s="102">
        <f t="shared" si="21"/>
        <v>0</v>
      </c>
      <c r="K544" s="103" t="e">
        <f>IF(J544="","",#REF!)</f>
        <v>#REF!</v>
      </c>
      <c r="L544" s="103" t="e">
        <f>IF(J544="","",#REF!)</f>
        <v>#REF!</v>
      </c>
      <c r="M544" s="104">
        <f t="shared" si="22"/>
        <v>0</v>
      </c>
    </row>
    <row r="545" spans="8:13">
      <c r="H545" s="22"/>
      <c r="J545" s="102">
        <f t="shared" si="21"/>
        <v>0</v>
      </c>
      <c r="K545" s="103" t="e">
        <f>IF(J545="","",#REF!)</f>
        <v>#REF!</v>
      </c>
      <c r="L545" s="103" t="e">
        <f>IF(J545="","",#REF!)</f>
        <v>#REF!</v>
      </c>
      <c r="M545" s="104">
        <f t="shared" si="22"/>
        <v>0</v>
      </c>
    </row>
    <row r="546" spans="8:13">
      <c r="H546" s="22"/>
      <c r="J546" s="102">
        <f t="shared" si="21"/>
        <v>0</v>
      </c>
      <c r="K546" s="103" t="e">
        <f>IF(J546="","",#REF!)</f>
        <v>#REF!</v>
      </c>
      <c r="L546" s="103" t="e">
        <f>IF(J546="","",#REF!)</f>
        <v>#REF!</v>
      </c>
      <c r="M546" s="104">
        <f t="shared" si="22"/>
        <v>0</v>
      </c>
    </row>
    <row r="547" spans="8:13">
      <c r="H547" s="22"/>
      <c r="J547" s="102">
        <f t="shared" si="21"/>
        <v>0</v>
      </c>
      <c r="K547" s="103" t="e">
        <f>IF(J547="","",#REF!)</f>
        <v>#REF!</v>
      </c>
      <c r="L547" s="103" t="e">
        <f>IF(J547="","",#REF!)</f>
        <v>#REF!</v>
      </c>
      <c r="M547" s="104">
        <f t="shared" si="22"/>
        <v>0</v>
      </c>
    </row>
    <row r="548" spans="8:13">
      <c r="H548" s="22"/>
      <c r="J548" s="102">
        <f t="shared" si="21"/>
        <v>0</v>
      </c>
      <c r="K548" s="103" t="e">
        <f>IF(J548="","",#REF!)</f>
        <v>#REF!</v>
      </c>
      <c r="L548" s="103" t="e">
        <f>IF(J548="","",#REF!)</f>
        <v>#REF!</v>
      </c>
      <c r="M548" s="104">
        <f t="shared" si="22"/>
        <v>0</v>
      </c>
    </row>
    <row r="549" spans="8:13">
      <c r="H549" s="22"/>
      <c r="J549" s="102">
        <f t="shared" si="21"/>
        <v>0</v>
      </c>
      <c r="K549" s="103" t="e">
        <f>IF(J549="","",#REF!)</f>
        <v>#REF!</v>
      </c>
      <c r="L549" s="103" t="e">
        <f>IF(J549="","",#REF!)</f>
        <v>#REF!</v>
      </c>
      <c r="M549" s="104">
        <f t="shared" si="22"/>
        <v>0</v>
      </c>
    </row>
    <row r="550" spans="8:13">
      <c r="H550" s="22"/>
      <c r="J550" s="102">
        <f t="shared" si="21"/>
        <v>0</v>
      </c>
      <c r="K550" s="103" t="e">
        <f>IF(J550="","",#REF!)</f>
        <v>#REF!</v>
      </c>
      <c r="L550" s="103" t="e">
        <f>IF(J550="","",#REF!)</f>
        <v>#REF!</v>
      </c>
      <c r="M550" s="104">
        <f t="shared" si="22"/>
        <v>0</v>
      </c>
    </row>
    <row r="551" spans="8:13">
      <c r="H551" s="22"/>
      <c r="J551" s="102">
        <f t="shared" si="21"/>
        <v>0</v>
      </c>
      <c r="K551" s="103" t="e">
        <f>IF(J551="","",#REF!)</f>
        <v>#REF!</v>
      </c>
      <c r="L551" s="103" t="e">
        <f>IF(J551="","",#REF!)</f>
        <v>#REF!</v>
      </c>
      <c r="M551" s="104">
        <f t="shared" si="22"/>
        <v>0</v>
      </c>
    </row>
    <row r="552" spans="8:13">
      <c r="H552" s="22"/>
      <c r="J552" s="102">
        <f t="shared" si="21"/>
        <v>0</v>
      </c>
      <c r="K552" s="103" t="e">
        <f>IF(J552="","",#REF!)</f>
        <v>#REF!</v>
      </c>
      <c r="L552" s="103" t="e">
        <f>IF(J552="","",#REF!)</f>
        <v>#REF!</v>
      </c>
      <c r="M552" s="104">
        <f t="shared" si="22"/>
        <v>0</v>
      </c>
    </row>
    <row r="553" spans="8:13">
      <c r="H553" s="22"/>
      <c r="J553" s="102">
        <f t="shared" si="21"/>
        <v>0</v>
      </c>
      <c r="K553" s="103" t="e">
        <f>IF(J553="","",#REF!)</f>
        <v>#REF!</v>
      </c>
      <c r="L553" s="103" t="e">
        <f>IF(J553="","",#REF!)</f>
        <v>#REF!</v>
      </c>
      <c r="M553" s="104">
        <f t="shared" si="22"/>
        <v>0</v>
      </c>
    </row>
    <row r="554" spans="8:13">
      <c r="H554" s="22"/>
      <c r="J554" s="102">
        <f t="shared" si="21"/>
        <v>0</v>
      </c>
      <c r="K554" s="103" t="e">
        <f>IF(J554="","",#REF!)</f>
        <v>#REF!</v>
      </c>
      <c r="L554" s="103" t="e">
        <f>IF(J554="","",#REF!)</f>
        <v>#REF!</v>
      </c>
      <c r="M554" s="104">
        <f t="shared" si="22"/>
        <v>0</v>
      </c>
    </row>
    <row r="555" spans="8:13">
      <c r="H555" s="22"/>
      <c r="J555" s="102">
        <f t="shared" si="21"/>
        <v>0</v>
      </c>
      <c r="K555" s="103" t="e">
        <f>IF(J555="","",#REF!)</f>
        <v>#REF!</v>
      </c>
      <c r="L555" s="103" t="e">
        <f>IF(J555="","",#REF!)</f>
        <v>#REF!</v>
      </c>
      <c r="M555" s="104">
        <f t="shared" si="22"/>
        <v>0</v>
      </c>
    </row>
    <row r="556" spans="8:13">
      <c r="H556" s="22"/>
      <c r="J556" s="102">
        <f t="shared" si="21"/>
        <v>0</v>
      </c>
      <c r="K556" s="103" t="e">
        <f>IF(J556="","",#REF!)</f>
        <v>#REF!</v>
      </c>
      <c r="L556" s="103" t="e">
        <f>IF(J556="","",#REF!)</f>
        <v>#REF!</v>
      </c>
      <c r="M556" s="104">
        <f t="shared" si="22"/>
        <v>0</v>
      </c>
    </row>
    <row r="557" spans="8:13">
      <c r="H557" s="22"/>
      <c r="J557" s="102">
        <f t="shared" si="21"/>
        <v>0</v>
      </c>
      <c r="K557" s="103" t="e">
        <f>IF(J557="","",#REF!)</f>
        <v>#REF!</v>
      </c>
      <c r="L557" s="103" t="e">
        <f>IF(J557="","",#REF!)</f>
        <v>#REF!</v>
      </c>
      <c r="M557" s="104">
        <f t="shared" si="22"/>
        <v>0</v>
      </c>
    </row>
    <row r="558" spans="8:13">
      <c r="H558" s="22"/>
      <c r="J558" s="102">
        <f t="shared" si="21"/>
        <v>0</v>
      </c>
      <c r="K558" s="103" t="e">
        <f>IF(J558="","",#REF!)</f>
        <v>#REF!</v>
      </c>
      <c r="L558" s="103" t="e">
        <f>IF(J558="","",#REF!)</f>
        <v>#REF!</v>
      </c>
      <c r="M558" s="104">
        <f t="shared" si="22"/>
        <v>0</v>
      </c>
    </row>
    <row r="559" spans="8:13">
      <c r="H559" s="22"/>
      <c r="J559" s="102">
        <f t="shared" si="21"/>
        <v>0</v>
      </c>
      <c r="K559" s="103" t="e">
        <f>IF(J559="","",#REF!)</f>
        <v>#REF!</v>
      </c>
      <c r="L559" s="103" t="e">
        <f>IF(J559="","",#REF!)</f>
        <v>#REF!</v>
      </c>
      <c r="M559" s="104">
        <f t="shared" si="22"/>
        <v>0</v>
      </c>
    </row>
    <row r="560" spans="8:13">
      <c r="H560" s="22"/>
      <c r="J560" s="102">
        <f t="shared" si="21"/>
        <v>0</v>
      </c>
      <c r="K560" s="103" t="e">
        <f>IF(J560="","",#REF!)</f>
        <v>#REF!</v>
      </c>
      <c r="L560" s="103" t="e">
        <f>IF(J560="","",#REF!)</f>
        <v>#REF!</v>
      </c>
      <c r="M560" s="104">
        <f t="shared" si="22"/>
        <v>0</v>
      </c>
    </row>
    <row r="561" spans="8:13">
      <c r="H561" s="22"/>
      <c r="J561" s="102">
        <f t="shared" si="21"/>
        <v>0</v>
      </c>
      <c r="K561" s="103" t="e">
        <f>IF(J561="","",#REF!)</f>
        <v>#REF!</v>
      </c>
      <c r="L561" s="103" t="e">
        <f>IF(J561="","",#REF!)</f>
        <v>#REF!</v>
      </c>
      <c r="M561" s="104">
        <f t="shared" si="22"/>
        <v>0</v>
      </c>
    </row>
    <row r="562" spans="8:13">
      <c r="H562" s="22"/>
      <c r="J562" s="102">
        <f t="shared" si="21"/>
        <v>0</v>
      </c>
      <c r="K562" s="103" t="e">
        <f>IF(J562="","",#REF!)</f>
        <v>#REF!</v>
      </c>
      <c r="L562" s="103" t="e">
        <f>IF(J562="","",#REF!)</f>
        <v>#REF!</v>
      </c>
      <c r="M562" s="104">
        <f t="shared" si="22"/>
        <v>0</v>
      </c>
    </row>
    <row r="563" spans="8:13">
      <c r="H563" s="22"/>
      <c r="J563" s="102">
        <f t="shared" si="21"/>
        <v>0</v>
      </c>
      <c r="K563" s="103" t="e">
        <f>IF(J563="","",#REF!)</f>
        <v>#REF!</v>
      </c>
      <c r="L563" s="103" t="e">
        <f>IF(J563="","",#REF!)</f>
        <v>#REF!</v>
      </c>
      <c r="M563" s="104">
        <f t="shared" si="22"/>
        <v>0</v>
      </c>
    </row>
    <row r="564" spans="8:13">
      <c r="H564" s="22"/>
      <c r="J564" s="102">
        <f t="shared" si="21"/>
        <v>0</v>
      </c>
      <c r="K564" s="103" t="e">
        <f>IF(J564="","",#REF!)</f>
        <v>#REF!</v>
      </c>
      <c r="L564" s="103" t="e">
        <f>IF(J564="","",#REF!)</f>
        <v>#REF!</v>
      </c>
      <c r="M564" s="104">
        <f t="shared" si="22"/>
        <v>0</v>
      </c>
    </row>
    <row r="565" spans="8:13">
      <c r="H565" s="22"/>
      <c r="J565" s="102">
        <f t="shared" si="21"/>
        <v>0</v>
      </c>
      <c r="K565" s="103" t="e">
        <f>IF(J565="","",#REF!)</f>
        <v>#REF!</v>
      </c>
      <c r="L565" s="103" t="e">
        <f>IF(J565="","",#REF!)</f>
        <v>#REF!</v>
      </c>
      <c r="M565" s="104">
        <f t="shared" si="22"/>
        <v>0</v>
      </c>
    </row>
    <row r="566" spans="8:13">
      <c r="H566" s="22"/>
      <c r="J566" s="102">
        <f t="shared" si="21"/>
        <v>0</v>
      </c>
      <c r="K566" s="103" t="e">
        <f>IF(J566="","",#REF!)</f>
        <v>#REF!</v>
      </c>
      <c r="L566" s="103" t="e">
        <f>IF(J566="","",#REF!)</f>
        <v>#REF!</v>
      </c>
      <c r="M566" s="104">
        <f t="shared" si="22"/>
        <v>0</v>
      </c>
    </row>
    <row r="567" spans="8:13">
      <c r="H567" s="22"/>
      <c r="J567" s="102">
        <f t="shared" si="21"/>
        <v>0</v>
      </c>
      <c r="K567" s="103" t="e">
        <f>IF(J567="","",#REF!)</f>
        <v>#REF!</v>
      </c>
      <c r="L567" s="103" t="e">
        <f>IF(J567="","",#REF!)</f>
        <v>#REF!</v>
      </c>
      <c r="M567" s="104">
        <f t="shared" si="22"/>
        <v>0</v>
      </c>
    </row>
    <row r="568" spans="8:13">
      <c r="H568" s="22"/>
      <c r="J568" s="102">
        <f t="shared" si="21"/>
        <v>0</v>
      </c>
      <c r="K568" s="103" t="e">
        <f>IF(J568="","",#REF!)</f>
        <v>#REF!</v>
      </c>
      <c r="L568" s="103" t="e">
        <f>IF(J568="","",#REF!)</f>
        <v>#REF!</v>
      </c>
      <c r="M568" s="104">
        <f t="shared" si="22"/>
        <v>0</v>
      </c>
    </row>
    <row r="569" spans="8:13">
      <c r="J569" s="102">
        <f t="shared" si="21"/>
        <v>0</v>
      </c>
      <c r="K569" s="103" t="e">
        <f>IF(J569="","",#REF!)</f>
        <v>#REF!</v>
      </c>
      <c r="L569" s="103" t="e">
        <f>IF(J569="","",#REF!)</f>
        <v>#REF!</v>
      </c>
      <c r="M569" s="104">
        <f t="shared" si="22"/>
        <v>0</v>
      </c>
    </row>
    <row r="570" spans="8:13" ht="15.75" thickBot="1">
      <c r="J570" s="125">
        <f t="shared" si="21"/>
        <v>0</v>
      </c>
      <c r="K570" s="126" t="e">
        <f>IF(J570="","",#REF!)</f>
        <v>#REF!</v>
      </c>
      <c r="L570" s="126" t="e">
        <f>IF(J570="","",#REF!)</f>
        <v>#REF!</v>
      </c>
      <c r="M570" s="127">
        <f t="shared" si="22"/>
        <v>0</v>
      </c>
    </row>
  </sheetData>
  <sheetProtection password="E2C1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T.C. PAGO 5%</vt:lpstr>
      <vt:lpstr>T.C. PAGO 10%</vt:lpstr>
      <vt:lpstr>T.C. 10% CONSTANTE</vt:lpstr>
      <vt:lpstr>REESTRUCTURA</vt:lpstr>
      <vt:lpstr>RETIRO-$</vt:lpstr>
      <vt:lpstr>AHORRO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Alonso</dc:creator>
  <cp:lastModifiedBy>hp</cp:lastModifiedBy>
  <cp:lastPrinted>2009-10-25T20:26:25Z</cp:lastPrinted>
  <dcterms:created xsi:type="dcterms:W3CDTF">2009-05-31T06:11:36Z</dcterms:created>
  <dcterms:modified xsi:type="dcterms:W3CDTF">2010-02-15T19:38:56Z</dcterms:modified>
</cp:coreProperties>
</file>